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7500" windowHeight="6285" firstSheet="1" activeTab="1"/>
  </bookViews>
  <sheets>
    <sheet name="00000000" sheetId="1" state="veryHidden" r:id="rId1"/>
    <sheet name="announcement" sheetId="2" r:id="rId2"/>
    <sheet name="INCOME STAT" sheetId="3" r:id="rId3"/>
    <sheet name="CASHFLOW" sheetId="4" r:id="rId4"/>
    <sheet name="BALANCE SHEET" sheetId="5" r:id="rId5"/>
    <sheet name="equity" sheetId="6" r:id="rId6"/>
  </sheets>
  <definedNames>
    <definedName name="_xlnm.Print_Area" localSheetId="1">'announcement'!$A$1:$H$44</definedName>
    <definedName name="_xlnm.Print_Area" localSheetId="2">'INCOME STAT'!$A$1:$I$57</definedName>
  </definedNames>
  <calcPr fullCalcOnLoad="1" fullPrecision="0"/>
</workbook>
</file>

<file path=xl/sharedStrings.xml><?xml version="1.0" encoding="utf-8"?>
<sst xmlns="http://schemas.openxmlformats.org/spreadsheetml/2006/main" count="231" uniqueCount="168">
  <si>
    <t>(The figures have not been audited)</t>
  </si>
  <si>
    <t>CONDENSED CONSOLIDATED INCOME STATEMENTS</t>
  </si>
  <si>
    <t>CURRENT YEAR QUARTER</t>
  </si>
  <si>
    <t>PRECEDING YEAR  CORRESPONDING QUARTER</t>
  </si>
  <si>
    <t>CURRENT YEAR TO DATE</t>
  </si>
  <si>
    <t>RM'000</t>
  </si>
  <si>
    <t xml:space="preserve">         </t>
  </si>
  <si>
    <t>REVENUE</t>
  </si>
  <si>
    <t>COST OF SALES</t>
  </si>
  <si>
    <t>GROSS PROFIT</t>
  </si>
  <si>
    <t>OTHER OPERATING INCOME</t>
  </si>
  <si>
    <t>AMORTISATION OF RESERVE ON CONSOLIDATION</t>
  </si>
  <si>
    <t>MARKETING AND DISTRIBUTION COSTS</t>
  </si>
  <si>
    <t>ADMINISTRATION EXPENSES</t>
  </si>
  <si>
    <t>OTHER OPERATING EXPENSES</t>
  </si>
  <si>
    <t>PROFIT FROM OPERATIONS</t>
  </si>
  <si>
    <t>FINANCIAL COST</t>
  </si>
  <si>
    <t>PROFIT BEFORE TAXATION</t>
  </si>
  <si>
    <t>TAXATION</t>
  </si>
  <si>
    <t>BASIC EARNINGS PER ORDINARY SHARE (SEN)</t>
  </si>
  <si>
    <t>DILUTED EARNINGS PER ORDINARY SHARE (SEN)</t>
  </si>
  <si>
    <t>CONDENSED CONSOLIDATED BALANCE SHEETS</t>
  </si>
  <si>
    <t>AS AT PRECEEDING FINANCIAL YEAR</t>
  </si>
  <si>
    <t>PROPERTY, PLANT AND EQUIPMENT</t>
  </si>
  <si>
    <t>INVESTMENT IN AN ASSOCIATED COMPANY</t>
  </si>
  <si>
    <t>DEVELOPMENT PROPERTIES</t>
  </si>
  <si>
    <t>INVESTMENT PROPERTIES</t>
  </si>
  <si>
    <t>LAND HELD FOR FUTURE DEVELOPMENT</t>
  </si>
  <si>
    <t>CURRENT ASSETS</t>
  </si>
  <si>
    <t xml:space="preserve">   Development properties</t>
  </si>
  <si>
    <t xml:space="preserve">   Amount owing by customers for contract work</t>
  </si>
  <si>
    <t xml:space="preserve">   Inventories</t>
  </si>
  <si>
    <t xml:space="preserve">   Trade receivables</t>
  </si>
  <si>
    <t xml:space="preserve">   Other receivables, deposits and prepayments</t>
  </si>
  <si>
    <t xml:space="preserve">   Sinking and redemption funds</t>
  </si>
  <si>
    <t xml:space="preserve">   Tax recoverable</t>
  </si>
  <si>
    <t xml:space="preserve">   Fixed deposits with licensed banks</t>
  </si>
  <si>
    <t xml:space="preserve">   Cash and bank balances</t>
  </si>
  <si>
    <t>LESS: CURRENT LIABILITIES</t>
  </si>
  <si>
    <t xml:space="preserve">   Trade payables</t>
  </si>
  <si>
    <t xml:space="preserve">   Other payables and accruals</t>
  </si>
  <si>
    <t xml:space="preserve">   Term loan-secured</t>
  </si>
  <si>
    <t xml:space="preserve">   Bank overdraft- secured</t>
  </si>
  <si>
    <t xml:space="preserve">   Taxation</t>
  </si>
  <si>
    <t>NET CURRENT ASSETS</t>
  </si>
  <si>
    <t>SHARE CAPITAL</t>
  </si>
  <si>
    <t>RESERVES</t>
  </si>
  <si>
    <t>SHAREHOLDERS' EQUITY</t>
  </si>
  <si>
    <t>MINORITY INTEREST</t>
  </si>
  <si>
    <t>LONG TERM AND DEFERRED LIABILITIES</t>
  </si>
  <si>
    <t xml:space="preserve">    Term loans - secured</t>
  </si>
  <si>
    <t xml:space="preserve">    Deferred taxation</t>
  </si>
  <si>
    <t>NET TANGIBLE ASSETS PER SHARE (RM)</t>
  </si>
  <si>
    <t>CONDENSED CONSOLIDATED CASH FLOW STATEMENT</t>
  </si>
  <si>
    <t>CASH FLOWS FROM OPERATING ACTIVITIES</t>
  </si>
  <si>
    <t>Cash receipts from customers</t>
  </si>
  <si>
    <t>Cash payments to suppliers and creditors</t>
  </si>
  <si>
    <t>Cash payments to employees and for expenses</t>
  </si>
  <si>
    <t>Interest income received</t>
  </si>
  <si>
    <t>Rental income received</t>
  </si>
  <si>
    <t>Tax paid</t>
  </si>
  <si>
    <t>CASH FLOWS FROM INVESTING ACTIVITIES</t>
  </si>
  <si>
    <t>Insurance claim received</t>
  </si>
  <si>
    <t>Purchase of property, plant and equipment</t>
  </si>
  <si>
    <t>Net placement of fixed deposits</t>
  </si>
  <si>
    <t>Net cash used in investing activities</t>
  </si>
  <si>
    <t>CASH FLOWS FROM FINANCING ACTIVITIES</t>
  </si>
  <si>
    <t>Repayment of term loan</t>
  </si>
  <si>
    <t>Term loan interest paid</t>
  </si>
  <si>
    <t xml:space="preserve">(The Condensed Consolidated Income Statements should be read in conjunction with the Annual Financial Statements </t>
  </si>
  <si>
    <t xml:space="preserve">(The Condensed Consolidated Cash Flow Statements should be read in conjunction with the Annual Financial Statements </t>
  </si>
  <si>
    <t xml:space="preserve">(The Condensed Consolidated Balance Sheets should be read in conjunction with the Annual Financial Statements </t>
  </si>
  <si>
    <t>Condensed Consolidated Statement of Changes in Equity</t>
  </si>
  <si>
    <t>Share</t>
  </si>
  <si>
    <t>Retained</t>
  </si>
  <si>
    <t>capital</t>
  </si>
  <si>
    <t xml:space="preserve">premium </t>
  </si>
  <si>
    <t>profits</t>
  </si>
  <si>
    <t>Total</t>
  </si>
  <si>
    <t>Reserve on</t>
  </si>
  <si>
    <t>consolidation</t>
  </si>
  <si>
    <t>Credit to income statement upon sales of properties</t>
  </si>
  <si>
    <t>:</t>
  </si>
  <si>
    <t xml:space="preserve">PART A2 </t>
  </si>
  <si>
    <t>SUMMARY OF KEY FINANCIAL INFORMATION</t>
  </si>
  <si>
    <t xml:space="preserve">Individual Quarter </t>
  </si>
  <si>
    <t>Cumulative Quarter</t>
  </si>
  <si>
    <t>Current yr.</t>
  </si>
  <si>
    <t>Preceding yr.</t>
  </si>
  <si>
    <t>Quarter</t>
  </si>
  <si>
    <t>Corresponding</t>
  </si>
  <si>
    <t>to date</t>
  </si>
  <si>
    <t>RM '000</t>
  </si>
  <si>
    <t>1.</t>
  </si>
  <si>
    <t>Revenue</t>
  </si>
  <si>
    <t>2.</t>
  </si>
  <si>
    <t>Profit/(loss) before tax</t>
  </si>
  <si>
    <t>3.</t>
  </si>
  <si>
    <t>Profit/(loss) after tax and</t>
  </si>
  <si>
    <t>minitory interest</t>
  </si>
  <si>
    <t>4.</t>
  </si>
  <si>
    <t>Net profit/(loss) for the period</t>
  </si>
  <si>
    <t>5.</t>
  </si>
  <si>
    <t xml:space="preserve">Basic earnings/ (loss) per </t>
  </si>
  <si>
    <t>shares (sen)</t>
  </si>
  <si>
    <t>6.</t>
  </si>
  <si>
    <t>Dividend per share (sen)</t>
  </si>
  <si>
    <t xml:space="preserve">   AS AT END OF CURRENT QUARTER</t>
  </si>
  <si>
    <t xml:space="preserve">   AS AT PRECEEDING FINANCIAL</t>
  </si>
  <si>
    <t xml:space="preserve">                          YEAR END</t>
  </si>
  <si>
    <t>7.</t>
  </si>
  <si>
    <t>Net tangible assets per</t>
  </si>
  <si>
    <t>share (RM)</t>
  </si>
  <si>
    <t>PART A3</t>
  </si>
  <si>
    <t>ADDITIONAL INFORMATION</t>
  </si>
  <si>
    <t>Gross interest income</t>
  </si>
  <si>
    <t>Gross interest expense</t>
  </si>
  <si>
    <t>Cash generated from operations</t>
  </si>
  <si>
    <t>Net cash from operating activities</t>
  </si>
  <si>
    <t>Net cash used in financing activities</t>
  </si>
  <si>
    <t>Net  increase in cash and cash equivalents</t>
  </si>
  <si>
    <t>30 NOV 02</t>
  </si>
  <si>
    <t>Cash and cash equivalents at beginning of financial year</t>
  </si>
  <si>
    <t>Deposit  received/ (paid)</t>
  </si>
  <si>
    <t>Placement of short-term investment</t>
  </si>
  <si>
    <t>PRECEDING YEAR TO DATE</t>
  </si>
  <si>
    <t>EUPE CORPORATION BERHAD (377762-V)</t>
  </si>
  <si>
    <t xml:space="preserve">   Provision for infrastructure cost</t>
  </si>
  <si>
    <t>OTHER INVESTMENTS</t>
  </si>
  <si>
    <t>PROFIT AFTER TAXATION</t>
  </si>
  <si>
    <t xml:space="preserve">(The Condensed Statement of Changes in Equity should be read in conjunction with the Annual Financial Statements </t>
  </si>
  <si>
    <t>NET PROFIT FOR THE FINANCIAL PERIOD</t>
  </si>
  <si>
    <t>Proceeds from disposal of investment properties</t>
  </si>
  <si>
    <t>Drawdown of term loan</t>
  </si>
  <si>
    <t>Advance from director</t>
  </si>
  <si>
    <t>Proceed from minority interest on the allotment of shares in a subsidiary company</t>
  </si>
  <si>
    <t>Profit/(loss) from operation</t>
  </si>
  <si>
    <t>Interest expenses - overdraft</t>
  </si>
  <si>
    <t>29/2/2004</t>
  </si>
  <si>
    <t>AS AT END OF FORTH QUARTER</t>
  </si>
  <si>
    <t>Purchase of development land</t>
  </si>
  <si>
    <t>Proceeds from disposal of property, plants &amp; equipment</t>
  </si>
  <si>
    <t>SHARE OF RESULT OF AN ASSOCIATED COMPANY</t>
  </si>
  <si>
    <t>Prior year adjustment</t>
  </si>
  <si>
    <t>Interest income</t>
  </si>
  <si>
    <t>Fixed deposits released from pledge / (pledge to licensed bank)</t>
  </si>
  <si>
    <t xml:space="preserve">   Amount due to directors</t>
  </si>
  <si>
    <t>31 MAY 2004</t>
  </si>
  <si>
    <t>31 MAY 2003</t>
  </si>
  <si>
    <t>INDIVIDUAL QUARTER (1ST Q)</t>
  </si>
  <si>
    <t>31/5/2004</t>
  </si>
  <si>
    <t>31/5/2003</t>
  </si>
  <si>
    <t>CUMULATIVE QUARTER (3 Mths)</t>
  </si>
  <si>
    <t>DEFERRED PLANTATION EXPENDITURES</t>
  </si>
  <si>
    <t>3 MONTHS ENDED</t>
  </si>
  <si>
    <t>Balance as at 1 March 2004</t>
  </si>
  <si>
    <t>Balance as at 31 May 2004</t>
  </si>
  <si>
    <t xml:space="preserve">   Accrued billings</t>
  </si>
  <si>
    <t xml:space="preserve">   Progress Billings</t>
  </si>
  <si>
    <t xml:space="preserve">   Contract work in progress</t>
  </si>
  <si>
    <t>Option fees received</t>
  </si>
  <si>
    <t>Tax refund</t>
  </si>
  <si>
    <t xml:space="preserve">  for the year ended 29 February 2004 and the accompanying explanatory notes attached to the financial statement)</t>
  </si>
  <si>
    <t>Cash and cash equivalents at end of financial period</t>
  </si>
  <si>
    <t>Interim report for the financial period ended 31 May 2004</t>
  </si>
  <si>
    <t>Amortisation for the financial period</t>
  </si>
  <si>
    <t>Net profit for the financial period</t>
  </si>
  <si>
    <t>FOR THE FINANCIAL PERIOD ENDED 31 MAY 2004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</si>
</sst>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_(* #,##0_);_(* \(#,##0\);_(* &quot;-&quot;??_);_(@_)"/>
    <numFmt numFmtId="193" formatCode="#,##0.0_);[Red]\(#,##0.0\)"/>
    <numFmt numFmtId="194" formatCode="_(* #,##0.0_);_(* \(#,##0.0\);_(* &quot;-&quot;??_);_(@_)"/>
    <numFmt numFmtId="195" formatCode="#,##0;[Red]\(#,##0\)"/>
    <numFmt numFmtId="196" formatCode="d\-mmm\-yyyy"/>
    <numFmt numFmtId="197" formatCode="#,##0.00;[Red]\(#,##0.00\)"/>
    <numFmt numFmtId="198" formatCode="&quot;$&quot;#,##0.00;[Red]&quot;$&quot;#,##0.00"/>
    <numFmt numFmtId="199" formatCode="#,##0.00;[Red]#,##0.00"/>
    <numFmt numFmtId="200" formatCode="0.0"/>
    <numFmt numFmtId="201" formatCode="0.00000"/>
    <numFmt numFmtId="202" formatCode="0.0000"/>
    <numFmt numFmtId="203" formatCode="0.000"/>
    <numFmt numFmtId="204" formatCode="0.000000"/>
    <numFmt numFmtId="205" formatCode="0.0000000"/>
    <numFmt numFmtId="206" formatCode="mm/dd/yy"/>
    <numFmt numFmtId="207" formatCode="#,##0.0"/>
    <numFmt numFmtId="208" formatCode="#,##0.000"/>
    <numFmt numFmtId="209" formatCode="#,##0.0000"/>
    <numFmt numFmtId="210" formatCode="\$#,##0_);\(\$#,##0\)"/>
    <numFmt numFmtId="211" formatCode="\$#,##0_);[Red]\(\$#,##0\)"/>
    <numFmt numFmtId="212" formatCode="\$#,##0.00_);\(\$#,##0.00\)"/>
    <numFmt numFmtId="213" formatCode="\$#,##0.00_);[Red]\(\$#,##0.00\)"/>
    <numFmt numFmtId="214" formatCode="mmmm\ d\,\ yyyy"/>
    <numFmt numFmtId="215" formatCode="0.00_)"/>
    <numFmt numFmtId="216" formatCode="#,##0.000_);[Red]\(#,##0.000\)"/>
    <numFmt numFmtId="217" formatCode="#,##0.0000_);[Red]\(#,##0.0000\)"/>
    <numFmt numFmtId="218" formatCode="#,##0.0;[Red]\(#,##0.0\)"/>
    <numFmt numFmtId="219" formatCode="#,##0.000;[Red]\(#,##0.000\)"/>
    <numFmt numFmtId="220" formatCode="#,##0.0000;[Red]\(#,##0.0000\)"/>
    <numFmt numFmtId="221" formatCode="#,##0.00000;[Red]\(#,##0.00000\)"/>
    <numFmt numFmtId="222" formatCode="_(* #,##0.000_);_(* \(#,##0.00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#,##0.0;[Red]\-#,##0.0"/>
    <numFmt numFmtId="226" formatCode="#,##0.000;[Red]\-#,##0.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0"/>
    </font>
    <font>
      <b/>
      <u val="single"/>
      <sz val="10"/>
      <name val="Arial"/>
      <family val="0"/>
    </font>
    <font>
      <i/>
      <sz val="8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12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5" fontId="6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8" fontId="3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92" fontId="3" fillId="0" borderId="0" xfId="15" applyNumberFormat="1" applyFont="1" applyAlignment="1">
      <alignment/>
    </xf>
    <xf numFmtId="192" fontId="3" fillId="0" borderId="1" xfId="15" applyNumberFormat="1" applyFont="1" applyBorder="1" applyAlignment="1">
      <alignment/>
    </xf>
    <xf numFmtId="192" fontId="3" fillId="0" borderId="2" xfId="15" applyNumberFormat="1" applyFont="1" applyBorder="1" applyAlignment="1">
      <alignment/>
    </xf>
    <xf numFmtId="192" fontId="3" fillId="0" borderId="3" xfId="15" applyNumberFormat="1" applyFont="1" applyBorder="1" applyAlignment="1">
      <alignment/>
    </xf>
    <xf numFmtId="192" fontId="3" fillId="0" borderId="4" xfId="15" applyNumberFormat="1" applyFont="1" applyBorder="1" applyAlignment="1">
      <alignment/>
    </xf>
    <xf numFmtId="192" fontId="3" fillId="0" borderId="5" xfId="15" applyNumberFormat="1" applyFont="1" applyBorder="1" applyAlignment="1">
      <alignment/>
    </xf>
    <xf numFmtId="192" fontId="3" fillId="0" borderId="0" xfId="15" applyNumberFormat="1" applyFont="1" applyBorder="1" applyAlignment="1">
      <alignment/>
    </xf>
    <xf numFmtId="192" fontId="3" fillId="0" borderId="6" xfId="15" applyNumberFormat="1" applyFont="1" applyBorder="1" applyAlignment="1">
      <alignment/>
    </xf>
    <xf numFmtId="192" fontId="3" fillId="0" borderId="7" xfId="15" applyNumberFormat="1" applyFont="1" applyBorder="1" applyAlignment="1">
      <alignment/>
    </xf>
    <xf numFmtId="43" fontId="3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92" fontId="10" fillId="0" borderId="0" xfId="15" applyNumberFormat="1" applyFont="1" applyAlignment="1">
      <alignment/>
    </xf>
    <xf numFmtId="192" fontId="10" fillId="0" borderId="0" xfId="15" applyNumberFormat="1" applyFont="1" applyBorder="1" applyAlignment="1">
      <alignment/>
    </xf>
    <xf numFmtId="41" fontId="10" fillId="0" borderId="0" xfId="15" applyNumberFormat="1" applyFont="1" applyAlignment="1">
      <alignment/>
    </xf>
    <xf numFmtId="41" fontId="10" fillId="0" borderId="0" xfId="15" applyNumberFormat="1" applyFont="1" applyBorder="1" applyAlignment="1">
      <alignment/>
    </xf>
    <xf numFmtId="3" fontId="10" fillId="0" borderId="0" xfId="15" applyNumberFormat="1" applyFont="1" applyAlignment="1">
      <alignment/>
    </xf>
    <xf numFmtId="3" fontId="10" fillId="0" borderId="0" xfId="15" applyNumberFormat="1" applyFont="1" applyBorder="1" applyAlignment="1">
      <alignment/>
    </xf>
    <xf numFmtId="3" fontId="10" fillId="0" borderId="8" xfId="15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195" fontId="14" fillId="0" borderId="0" xfId="0" applyNumberFormat="1" applyFont="1" applyAlignment="1">
      <alignment/>
    </xf>
    <xf numFmtId="195" fontId="13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4" fillId="0" borderId="9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95" fontId="0" fillId="0" borderId="10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95" fontId="13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95" fontId="0" fillId="0" borderId="13" xfId="0" applyNumberFormat="1" applyFont="1" applyBorder="1" applyAlignment="1">
      <alignment/>
    </xf>
    <xf numFmtId="195" fontId="0" fillId="0" borderId="10" xfId="0" applyNumberFormat="1" applyFont="1" applyBorder="1" applyAlignment="1">
      <alignment/>
    </xf>
    <xf numFmtId="195" fontId="17" fillId="0" borderId="0" xfId="0" applyNumberFormat="1" applyFont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195" fontId="0" fillId="0" borderId="17" xfId="0" applyNumberFormat="1" applyFont="1" applyBorder="1" applyAlignment="1">
      <alignment/>
    </xf>
    <xf numFmtId="195" fontId="0" fillId="0" borderId="11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195" fontId="0" fillId="0" borderId="9" xfId="0" applyNumberFormat="1" applyFont="1" applyBorder="1" applyAlignment="1">
      <alignment/>
    </xf>
    <xf numFmtId="0" fontId="0" fillId="0" borderId="19" xfId="0" applyNumberFormat="1" applyFont="1" applyBorder="1" applyAlignment="1" quotePrefix="1">
      <alignment/>
    </xf>
    <xf numFmtId="0" fontId="0" fillId="0" borderId="20" xfId="0" applyNumberFormat="1" applyFont="1" applyBorder="1" applyAlignment="1">
      <alignment/>
    </xf>
    <xf numFmtId="195" fontId="1" fillId="0" borderId="19" xfId="0" applyNumberFormat="1" applyFont="1" applyBorder="1" applyAlignment="1">
      <alignment horizontal="left"/>
    </xf>
    <xf numFmtId="195" fontId="1" fillId="0" borderId="0" xfId="0" applyNumberFormat="1" applyFont="1" applyBorder="1" applyAlignment="1">
      <alignment horizontal="left"/>
    </xf>
    <xf numFmtId="195" fontId="1" fillId="0" borderId="19" xfId="0" applyNumberFormat="1" applyFont="1" applyBorder="1" applyAlignment="1">
      <alignment/>
    </xf>
    <xf numFmtId="195" fontId="13" fillId="0" borderId="21" xfId="0" applyNumberFormat="1" applyFont="1" applyBorder="1" applyAlignment="1">
      <alignment/>
    </xf>
    <xf numFmtId="0" fontId="13" fillId="0" borderId="22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/>
    </xf>
    <xf numFmtId="195" fontId="1" fillId="0" borderId="23" xfId="0" applyNumberFormat="1" applyFont="1" applyBorder="1" applyAlignment="1">
      <alignment horizontal="left"/>
    </xf>
    <xf numFmtId="195" fontId="0" fillId="0" borderId="24" xfId="0" applyNumberFormat="1" applyFont="1" applyBorder="1" applyAlignment="1">
      <alignment/>
    </xf>
    <xf numFmtId="197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195" fontId="0" fillId="0" borderId="22" xfId="0" applyNumberFormat="1" applyFont="1" applyBorder="1" applyAlignment="1">
      <alignment/>
    </xf>
    <xf numFmtId="195" fontId="13" fillId="0" borderId="27" xfId="0" applyNumberFormat="1" applyFont="1" applyBorder="1" applyAlignment="1">
      <alignment/>
    </xf>
    <xf numFmtId="195" fontId="13" fillId="0" borderId="0" xfId="0" applyNumberFormat="1" applyFont="1" applyBorder="1" applyAlignment="1">
      <alignment/>
    </xf>
    <xf numFmtId="195" fontId="17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195" fontId="0" fillId="0" borderId="29" xfId="0" applyNumberFormat="1" applyFont="1" applyBorder="1" applyAlignment="1">
      <alignment/>
    </xf>
    <xf numFmtId="195" fontId="0" fillId="0" borderId="31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center"/>
    </xf>
    <xf numFmtId="195" fontId="0" fillId="0" borderId="15" xfId="0" applyNumberFormat="1" applyFont="1" applyBorder="1" applyAlignment="1">
      <alignment/>
    </xf>
    <xf numFmtId="195" fontId="0" fillId="0" borderId="32" xfId="0" applyNumberFormat="1" applyFont="1" applyBorder="1" applyAlignment="1">
      <alignment/>
    </xf>
    <xf numFmtId="0" fontId="16" fillId="0" borderId="32" xfId="0" applyNumberFormat="1" applyFont="1" applyBorder="1" applyAlignment="1">
      <alignment/>
    </xf>
    <xf numFmtId="0" fontId="14" fillId="0" borderId="33" xfId="0" applyNumberFormat="1" applyFont="1" applyBorder="1" applyAlignment="1">
      <alignment/>
    </xf>
    <xf numFmtId="0" fontId="16" fillId="0" borderId="10" xfId="0" applyNumberFormat="1" applyFont="1" applyBorder="1" applyAlignment="1">
      <alignment/>
    </xf>
    <xf numFmtId="0" fontId="16" fillId="0" borderId="11" xfId="0" applyNumberFormat="1" applyFont="1" applyBorder="1" applyAlignment="1">
      <alignment/>
    </xf>
    <xf numFmtId="0" fontId="16" fillId="0" borderId="18" xfId="0" applyNumberFormat="1" applyFont="1" applyBorder="1" applyAlignment="1">
      <alignment/>
    </xf>
    <xf numFmtId="0" fontId="14" fillId="0" borderId="24" xfId="0" applyNumberFormat="1" applyFont="1" applyBorder="1" applyAlignment="1">
      <alignment/>
    </xf>
    <xf numFmtId="0" fontId="14" fillId="0" borderId="34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0" fontId="14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195" fontId="0" fillId="0" borderId="10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195" fontId="14" fillId="0" borderId="11" xfId="0" applyNumberFormat="1" applyFont="1" applyBorder="1" applyAlignment="1">
      <alignment horizontal="center"/>
    </xf>
    <xf numFmtId="195" fontId="0" fillId="0" borderId="18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95" fontId="0" fillId="0" borderId="10" xfId="0" applyNumberFormat="1" applyFont="1" applyBorder="1" applyAlignment="1">
      <alignment/>
    </xf>
    <xf numFmtId="195" fontId="17" fillId="0" borderId="18" xfId="0" applyNumberFormat="1" applyFont="1" applyBorder="1" applyAlignment="1">
      <alignment/>
    </xf>
    <xf numFmtId="195" fontId="0" fillId="0" borderId="14" xfId="0" applyNumberFormat="1" applyFont="1" applyBorder="1" applyAlignment="1">
      <alignment/>
    </xf>
    <xf numFmtId="0" fontId="6" fillId="0" borderId="0" xfId="0" applyFont="1" applyFill="1" applyAlignment="1">
      <alignment horizontal="center" wrapText="1"/>
    </xf>
    <xf numFmtId="195" fontId="0" fillId="0" borderId="0" xfId="0" applyNumberFormat="1" applyFont="1" applyAlignment="1">
      <alignment horizontal="center"/>
    </xf>
    <xf numFmtId="195" fontId="0" fillId="0" borderId="19" xfId="0" applyNumberFormat="1" applyFont="1" applyBorder="1" applyAlignment="1">
      <alignment horizontal="center"/>
    </xf>
    <xf numFmtId="195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95" fontId="0" fillId="0" borderId="0" xfId="0" applyNumberFormat="1" applyFont="1" applyFill="1" applyBorder="1" applyAlignment="1" quotePrefix="1">
      <alignment horizontal="center"/>
    </xf>
    <xf numFmtId="195" fontId="17" fillId="0" borderId="35" xfId="0" applyNumberFormat="1" applyFont="1" applyBorder="1" applyAlignment="1">
      <alignment/>
    </xf>
    <xf numFmtId="195" fontId="0" fillId="0" borderId="36" xfId="0" applyNumberFormat="1" applyFont="1" applyBorder="1" applyAlignment="1">
      <alignment/>
    </xf>
    <xf numFmtId="195" fontId="0" fillId="0" borderId="19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13" fillId="0" borderId="37" xfId="0" applyNumberFormat="1" applyFont="1" applyBorder="1" applyAlignment="1">
      <alignment/>
    </xf>
    <xf numFmtId="195" fontId="17" fillId="0" borderId="0" xfId="0" applyNumberFormat="1" applyFont="1" applyBorder="1" applyAlignment="1">
      <alignment/>
    </xf>
    <xf numFmtId="0" fontId="0" fillId="0" borderId="33" xfId="0" applyNumberFormat="1" applyFont="1" applyBorder="1" applyAlignment="1" quotePrefix="1">
      <alignment/>
    </xf>
    <xf numFmtId="0" fontId="0" fillId="0" borderId="9" xfId="0" applyNumberFormat="1" applyFont="1" applyBorder="1" applyAlignment="1">
      <alignment/>
    </xf>
    <xf numFmtId="195" fontId="0" fillId="0" borderId="37" xfId="0" applyNumberFormat="1" applyFont="1" applyBorder="1" applyAlignment="1">
      <alignment/>
    </xf>
    <xf numFmtId="195" fontId="17" fillId="0" borderId="38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195" fontId="17" fillId="0" borderId="10" xfId="0" applyNumberFormat="1" applyFont="1" applyBorder="1" applyAlignment="1">
      <alignment/>
    </xf>
    <xf numFmtId="0" fontId="18" fillId="0" borderId="10" xfId="0" applyNumberFormat="1" applyFont="1" applyBorder="1" applyAlignment="1" quotePrefix="1">
      <alignment/>
    </xf>
    <xf numFmtId="0" fontId="15" fillId="0" borderId="18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34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38" fontId="3" fillId="0" borderId="7" xfId="0" applyNumberFormat="1" applyFont="1" applyBorder="1" applyAlignment="1">
      <alignment/>
    </xf>
    <xf numFmtId="38" fontId="3" fillId="0" borderId="6" xfId="0" applyNumberFormat="1" applyFont="1" applyBorder="1" applyAlignment="1">
      <alignment/>
    </xf>
    <xf numFmtId="40" fontId="3" fillId="0" borderId="6" xfId="0" applyNumberFormat="1" applyFont="1" applyBorder="1" applyAlignment="1">
      <alignment/>
    </xf>
    <xf numFmtId="40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0" fontId="18" fillId="0" borderId="16" xfId="0" applyNumberFormat="1" applyFont="1" applyBorder="1" applyAlignment="1" quotePrefix="1">
      <alignment/>
    </xf>
    <xf numFmtId="0" fontId="0" fillId="0" borderId="32" xfId="0" applyNumberFormat="1" applyFont="1" applyBorder="1" applyAlignment="1" quotePrefix="1">
      <alignment/>
    </xf>
    <xf numFmtId="0" fontId="18" fillId="0" borderId="10" xfId="0" applyNumberFormat="1" applyFont="1" applyBorder="1" applyAlignment="1" quotePrefix="1">
      <alignment/>
    </xf>
    <xf numFmtId="0" fontId="18" fillId="0" borderId="18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195" fontId="14" fillId="0" borderId="11" xfId="0" applyNumberFormat="1" applyFont="1" applyBorder="1" applyAlignment="1" quotePrefix="1">
      <alignment horizontal="center"/>
    </xf>
    <xf numFmtId="195" fontId="14" fillId="0" borderId="0" xfId="0" applyNumberFormat="1" applyFont="1" applyBorder="1" applyAlignment="1" quotePrefix="1">
      <alignment horizontal="center"/>
    </xf>
    <xf numFmtId="195" fontId="14" fillId="0" borderId="39" xfId="0" applyNumberFormat="1" applyFont="1" applyBorder="1" applyAlignment="1" quotePrefix="1">
      <alignment horizontal="center"/>
    </xf>
    <xf numFmtId="40" fontId="3" fillId="0" borderId="0" xfId="0" applyNumberFormat="1" applyFont="1" applyBorder="1" applyAlignment="1">
      <alignment/>
    </xf>
    <xf numFmtId="221" fontId="0" fillId="0" borderId="0" xfId="0" applyNumberFormat="1" applyFont="1" applyAlignment="1">
      <alignment/>
    </xf>
    <xf numFmtId="0" fontId="0" fillId="0" borderId="32" xfId="0" applyNumberFormat="1" applyFont="1" applyBorder="1" applyAlignment="1" quotePrefix="1">
      <alignment/>
    </xf>
    <xf numFmtId="14" fontId="2" fillId="0" borderId="0" xfId="0" applyNumberFormat="1" applyFont="1" applyAlignment="1" quotePrefix="1">
      <alignment horizontal="center"/>
    </xf>
    <xf numFmtId="195" fontId="3" fillId="0" borderId="0" xfId="0" applyNumberFormat="1" applyFont="1" applyAlignment="1">
      <alignment/>
    </xf>
    <xf numFmtId="195" fontId="0" fillId="0" borderId="14" xfId="0" applyNumberFormat="1" applyFont="1" applyBorder="1" applyAlignment="1">
      <alignment horizontal="center"/>
    </xf>
    <xf numFmtId="195" fontId="0" fillId="0" borderId="30" xfId="0" applyNumberFormat="1" applyFont="1" applyBorder="1" applyAlignment="1">
      <alignment horizontal="center"/>
    </xf>
    <xf numFmtId="195" fontId="0" fillId="0" borderId="33" xfId="0" applyNumberFormat="1" applyFont="1" applyBorder="1" applyAlignment="1">
      <alignment horizontal="center"/>
    </xf>
    <xf numFmtId="195" fontId="0" fillId="0" borderId="37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0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766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45" customWidth="1"/>
    <col min="2" max="2" width="5.8515625" style="45" customWidth="1"/>
    <col min="3" max="3" width="4.7109375" style="45" customWidth="1"/>
    <col min="4" max="4" width="26.7109375" style="45" customWidth="1"/>
    <col min="5" max="5" width="15.00390625" style="47" customWidth="1"/>
    <col min="6" max="6" width="15.421875" style="47" customWidth="1"/>
    <col min="7" max="7" width="13.8515625" style="47" customWidth="1"/>
    <col min="8" max="8" width="14.00390625" style="47" customWidth="1"/>
    <col min="9" max="9" width="9.140625" style="47" customWidth="1"/>
    <col min="10" max="10" width="13.8515625" style="45" customWidth="1"/>
    <col min="11" max="16384" width="12.421875" style="45" customWidth="1"/>
  </cols>
  <sheetData>
    <row r="1" spans="1:7" ht="18.75">
      <c r="A1" s="43" t="s">
        <v>126</v>
      </c>
      <c r="B1" s="44"/>
      <c r="C1" s="44"/>
      <c r="E1" s="46"/>
      <c r="G1" s="48"/>
    </row>
    <row r="2" spans="1:8" ht="15">
      <c r="A2" s="49"/>
      <c r="B2" s="50"/>
      <c r="C2" s="50"/>
      <c r="E2" s="48"/>
      <c r="G2" s="48"/>
      <c r="H2" s="48"/>
    </row>
    <row r="3" spans="1:8" ht="15.75">
      <c r="A3" s="51" t="s">
        <v>83</v>
      </c>
      <c r="B3" s="44"/>
      <c r="C3" s="44" t="s">
        <v>82</v>
      </c>
      <c r="D3" s="52" t="s">
        <v>84</v>
      </c>
      <c r="E3" s="48"/>
      <c r="F3" s="48"/>
      <c r="G3" s="48"/>
      <c r="H3" s="48"/>
    </row>
    <row r="4" spans="1:8" ht="15">
      <c r="A4" s="44"/>
      <c r="B4" s="44"/>
      <c r="C4" s="44"/>
      <c r="E4" s="48"/>
      <c r="F4" s="48"/>
      <c r="G4" s="48"/>
      <c r="H4" s="48"/>
    </row>
    <row r="5" spans="1:8" ht="15.75">
      <c r="A5" s="172" t="s">
        <v>84</v>
      </c>
      <c r="B5" s="172"/>
      <c r="C5" s="172"/>
      <c r="D5" s="172"/>
      <c r="E5" s="172"/>
      <c r="F5" s="172"/>
      <c r="G5" s="172"/>
      <c r="H5" s="172"/>
    </row>
    <row r="6" spans="1:8" ht="15.75">
      <c r="A6" s="172" t="s">
        <v>167</v>
      </c>
      <c r="B6" s="172"/>
      <c r="C6" s="172"/>
      <c r="D6" s="172"/>
      <c r="E6" s="172"/>
      <c r="F6" s="172"/>
      <c r="G6" s="172"/>
      <c r="H6" s="172"/>
    </row>
    <row r="7" spans="4:8" ht="15">
      <c r="D7" s="44"/>
      <c r="E7" s="48"/>
      <c r="F7" s="48"/>
      <c r="G7" s="48"/>
      <c r="H7" s="48"/>
    </row>
    <row r="8" spans="3:8" ht="15.75" thickBot="1">
      <c r="C8" s="93"/>
      <c r="D8" s="44"/>
      <c r="E8" s="48"/>
      <c r="F8" s="48"/>
      <c r="G8" s="48"/>
      <c r="H8" s="48"/>
    </row>
    <row r="9" spans="1:9" ht="16.5" thickBot="1">
      <c r="A9" s="99"/>
      <c r="B9" s="98"/>
      <c r="C9" s="53"/>
      <c r="D9" s="134"/>
      <c r="E9" s="168" t="s">
        <v>85</v>
      </c>
      <c r="F9" s="168"/>
      <c r="G9" s="170" t="s">
        <v>86</v>
      </c>
      <c r="H9" s="171"/>
      <c r="I9" s="87"/>
    </row>
    <row r="10" spans="1:9" ht="15.75">
      <c r="A10" s="99"/>
      <c r="B10" s="102"/>
      <c r="C10" s="103"/>
      <c r="D10" s="104"/>
      <c r="E10" s="110" t="s">
        <v>87</v>
      </c>
      <c r="F10" s="110" t="s">
        <v>88</v>
      </c>
      <c r="G10" s="94" t="s">
        <v>87</v>
      </c>
      <c r="H10" s="55" t="s">
        <v>88</v>
      </c>
      <c r="I10" s="87"/>
    </row>
    <row r="11" spans="1:9" ht="15.75">
      <c r="A11" s="100"/>
      <c r="B11" s="105"/>
      <c r="C11" s="54"/>
      <c r="D11" s="106"/>
      <c r="E11" s="111" t="s">
        <v>89</v>
      </c>
      <c r="F11" s="114" t="s">
        <v>90</v>
      </c>
      <c r="G11" s="94" t="s">
        <v>91</v>
      </c>
      <c r="H11" s="56" t="s">
        <v>91</v>
      </c>
      <c r="I11" s="87"/>
    </row>
    <row r="12" spans="1:9" ht="15.75">
      <c r="A12" s="100"/>
      <c r="B12" s="105"/>
      <c r="C12" s="54"/>
      <c r="D12" s="106"/>
      <c r="E12" s="111"/>
      <c r="F12" s="111" t="s">
        <v>89</v>
      </c>
      <c r="G12" s="94"/>
      <c r="H12" s="56"/>
      <c r="I12" s="87"/>
    </row>
    <row r="13" spans="1:10" ht="15.75">
      <c r="A13" s="100"/>
      <c r="B13" s="105"/>
      <c r="C13" s="54"/>
      <c r="D13" s="106"/>
      <c r="E13" s="160" t="s">
        <v>147</v>
      </c>
      <c r="F13" s="160" t="s">
        <v>148</v>
      </c>
      <c r="G13" s="161" t="s">
        <v>147</v>
      </c>
      <c r="H13" s="162" t="s">
        <v>148</v>
      </c>
      <c r="I13" s="87"/>
      <c r="J13" s="128"/>
    </row>
    <row r="14" spans="1:10" ht="16.5" thickBot="1">
      <c r="A14" s="101"/>
      <c r="B14" s="108"/>
      <c r="C14" s="59"/>
      <c r="D14" s="109"/>
      <c r="E14" s="113" t="s">
        <v>92</v>
      </c>
      <c r="F14" s="113" t="s">
        <v>92</v>
      </c>
      <c r="G14" s="94" t="s">
        <v>92</v>
      </c>
      <c r="H14" s="56" t="s">
        <v>92</v>
      </c>
      <c r="I14" s="87"/>
      <c r="J14" s="129" t="s">
        <v>121</v>
      </c>
    </row>
    <row r="15" spans="1:10" ht="15">
      <c r="A15" s="115"/>
      <c r="B15" s="117"/>
      <c r="C15" s="118"/>
      <c r="D15" s="119"/>
      <c r="E15" s="121"/>
      <c r="F15" s="121"/>
      <c r="G15" s="123"/>
      <c r="H15" s="61"/>
      <c r="I15" s="87"/>
      <c r="J15" s="128"/>
    </row>
    <row r="16" spans="1:10" ht="15.75" thickBot="1">
      <c r="A16" s="116" t="s">
        <v>93</v>
      </c>
      <c r="B16" s="108" t="s">
        <v>94</v>
      </c>
      <c r="C16" s="120"/>
      <c r="D16" s="109"/>
      <c r="E16" s="122">
        <f>+'INCOME STAT'!C12</f>
        <v>7543</v>
      </c>
      <c r="F16" s="122">
        <f>+'INCOME STAT'!E12</f>
        <v>15880</v>
      </c>
      <c r="G16" s="135">
        <f>+'INCOME STAT'!G12</f>
        <v>7543</v>
      </c>
      <c r="H16" s="130">
        <f>+'INCOME STAT'!I12</f>
        <v>15880</v>
      </c>
      <c r="I16" s="87"/>
      <c r="J16" s="45">
        <v>63179</v>
      </c>
    </row>
    <row r="17" spans="1:10" ht="15.75" thickBot="1">
      <c r="A17" s="136" t="s">
        <v>95</v>
      </c>
      <c r="B17" s="140" t="s">
        <v>96</v>
      </c>
      <c r="C17" s="137"/>
      <c r="D17" s="141"/>
      <c r="E17" s="139">
        <f>'INCOME STAT'!C37</f>
        <v>332</v>
      </c>
      <c r="F17" s="138">
        <f>+'INCOME STAT'!E37</f>
        <v>3220</v>
      </c>
      <c r="G17" s="123">
        <f>+'INCOME STAT'!G37</f>
        <v>332</v>
      </c>
      <c r="H17" s="131">
        <f>+'INCOME STAT'!I37</f>
        <v>3220</v>
      </c>
      <c r="I17" s="87"/>
      <c r="J17" s="45">
        <v>7091</v>
      </c>
    </row>
    <row r="18" spans="1:10" ht="15">
      <c r="A18" s="157" t="s">
        <v>97</v>
      </c>
      <c r="B18" s="57" t="s">
        <v>98</v>
      </c>
      <c r="C18" s="57"/>
      <c r="D18" s="44"/>
      <c r="E18" s="142">
        <f>'INCOME STAT'!C47</f>
        <v>7</v>
      </c>
      <c r="F18" s="48">
        <f>+'INCOME STAT'!E47</f>
        <v>2629</v>
      </c>
      <c r="G18" s="60">
        <f>+'INCOME STAT'!G47</f>
        <v>7</v>
      </c>
      <c r="H18" s="131">
        <f>+'INCOME STAT'!I47</f>
        <v>2629</v>
      </c>
      <c r="I18" s="87"/>
      <c r="J18" s="45">
        <v>5313</v>
      </c>
    </row>
    <row r="19" spans="1:9" ht="15.75" thickBot="1">
      <c r="A19" s="158"/>
      <c r="B19" s="65" t="s">
        <v>99</v>
      </c>
      <c r="C19" s="65"/>
      <c r="D19" s="65"/>
      <c r="E19" s="70"/>
      <c r="F19" s="95"/>
      <c r="G19" s="66"/>
      <c r="H19" s="67"/>
      <c r="I19" s="87"/>
    </row>
    <row r="20" spans="1:10" ht="15">
      <c r="A20" s="143" t="s">
        <v>100</v>
      </c>
      <c r="B20" s="57" t="s">
        <v>101</v>
      </c>
      <c r="C20" s="57"/>
      <c r="D20" s="57"/>
      <c r="E20" s="142">
        <f>+E18</f>
        <v>7</v>
      </c>
      <c r="F20" s="133">
        <f>+F18</f>
        <v>2629</v>
      </c>
      <c r="G20" s="132">
        <f>+G18</f>
        <v>7</v>
      </c>
      <c r="H20" s="68">
        <f>+H18</f>
        <v>2629</v>
      </c>
      <c r="I20" s="133"/>
      <c r="J20" s="45">
        <v>5313</v>
      </c>
    </row>
    <row r="21" spans="1:9" ht="15.75" thickBot="1">
      <c r="A21" s="144"/>
      <c r="B21" s="57"/>
      <c r="C21" s="57"/>
      <c r="D21" s="57"/>
      <c r="E21" s="70"/>
      <c r="F21" s="133"/>
      <c r="G21" s="132"/>
      <c r="H21" s="68"/>
      <c r="I21" s="133"/>
    </row>
    <row r="22" spans="1:9" ht="15">
      <c r="A22" s="145" t="s">
        <v>102</v>
      </c>
      <c r="B22" s="117" t="s">
        <v>103</v>
      </c>
      <c r="C22" s="146"/>
      <c r="D22" s="119"/>
      <c r="E22" s="147">
        <f>+E20/128000*100</f>
        <v>0.01</v>
      </c>
      <c r="F22" s="147">
        <f>+F20/128000*100</f>
        <v>2.05</v>
      </c>
      <c r="G22" s="147">
        <f>+G20/128000*100</f>
        <v>0.01</v>
      </c>
      <c r="H22" s="69">
        <f>+H20/128000*100</f>
        <v>2.05</v>
      </c>
      <c r="I22" s="133"/>
    </row>
    <row r="23" spans="1:9" ht="15.75" thickBot="1">
      <c r="A23" s="116"/>
      <c r="B23" s="108" t="s">
        <v>104</v>
      </c>
      <c r="C23" s="120"/>
      <c r="D23" s="109"/>
      <c r="E23" s="148"/>
      <c r="F23" s="148"/>
      <c r="G23" s="148"/>
      <c r="H23" s="70"/>
      <c r="I23" s="133"/>
    </row>
    <row r="24" spans="1:9" ht="15.75" thickBot="1">
      <c r="A24" s="165" t="s">
        <v>105</v>
      </c>
      <c r="B24" s="140" t="s">
        <v>106</v>
      </c>
      <c r="C24" s="137"/>
      <c r="D24" s="149"/>
      <c r="E24" s="48">
        <v>0</v>
      </c>
      <c r="F24" s="96">
        <v>0</v>
      </c>
      <c r="G24" s="48">
        <v>0</v>
      </c>
      <c r="H24" s="61">
        <v>0</v>
      </c>
      <c r="I24" s="133"/>
    </row>
    <row r="25" spans="1:8" ht="15.75" thickBot="1">
      <c r="A25" s="71"/>
      <c r="B25" s="71"/>
      <c r="C25" s="71"/>
      <c r="D25" s="71"/>
      <c r="E25" s="72"/>
      <c r="F25" s="72"/>
      <c r="G25" s="72"/>
      <c r="H25" s="72"/>
    </row>
    <row r="26" spans="1:8" ht="15">
      <c r="A26" s="73"/>
      <c r="B26" s="74"/>
      <c r="C26" s="57"/>
      <c r="D26" s="57"/>
      <c r="E26" s="75" t="s">
        <v>107</v>
      </c>
      <c r="F26" s="76"/>
      <c r="G26" s="77" t="s">
        <v>108</v>
      </c>
      <c r="H26" s="78"/>
    </row>
    <row r="27" spans="1:8" ht="15.75" thickBot="1">
      <c r="A27" s="79"/>
      <c r="B27" s="80"/>
      <c r="C27" s="57"/>
      <c r="D27" s="57"/>
      <c r="E27" s="75"/>
      <c r="F27" s="81"/>
      <c r="G27" s="77" t="s">
        <v>109</v>
      </c>
      <c r="H27" s="78"/>
    </row>
    <row r="28" spans="1:8" ht="15">
      <c r="A28" s="73" t="s">
        <v>110</v>
      </c>
      <c r="B28" s="74" t="s">
        <v>111</v>
      </c>
      <c r="C28" s="63"/>
      <c r="D28" s="64"/>
      <c r="E28" s="82"/>
      <c r="F28" s="83">
        <f>'BALANCE SHEET'!C73</f>
        <v>1.51</v>
      </c>
      <c r="G28" s="82"/>
      <c r="H28" s="83">
        <f>'BALANCE SHEET'!E73</f>
        <v>1.51</v>
      </c>
    </row>
    <row r="29" spans="1:9" ht="15.75" thickBot="1">
      <c r="A29" s="79"/>
      <c r="B29" s="80" t="s">
        <v>112</v>
      </c>
      <c r="C29" s="84"/>
      <c r="D29" s="59"/>
      <c r="E29" s="85"/>
      <c r="F29" s="86"/>
      <c r="G29" s="85"/>
      <c r="H29" s="86"/>
      <c r="I29" s="87"/>
    </row>
    <row r="30" spans="1:9" ht="15">
      <c r="A30" s="57"/>
      <c r="B30" s="57"/>
      <c r="C30" s="57"/>
      <c r="D30" s="57"/>
      <c r="E30" s="87"/>
      <c r="F30" s="87"/>
      <c r="G30" s="87"/>
      <c r="H30" s="87"/>
      <c r="I30" s="87"/>
    </row>
    <row r="31" spans="1:9" ht="15">
      <c r="A31" s="57"/>
      <c r="B31" s="57"/>
      <c r="C31" s="57"/>
      <c r="D31" s="57"/>
      <c r="E31" s="87"/>
      <c r="F31" s="87"/>
      <c r="G31" s="87"/>
      <c r="H31" s="87"/>
      <c r="I31" s="87"/>
    </row>
    <row r="32" spans="1:8" ht="15.75">
      <c r="A32" s="51" t="s">
        <v>113</v>
      </c>
      <c r="B32" s="44"/>
      <c r="C32" s="44" t="s">
        <v>82</v>
      </c>
      <c r="D32" s="52" t="s">
        <v>114</v>
      </c>
      <c r="E32" s="48"/>
      <c r="F32" s="48"/>
      <c r="G32" s="164"/>
      <c r="H32" s="48"/>
    </row>
    <row r="33" spans="1:8" ht="15">
      <c r="A33" s="44"/>
      <c r="B33" s="44"/>
      <c r="C33" s="44"/>
      <c r="E33" s="48"/>
      <c r="F33" s="48"/>
      <c r="G33" s="48"/>
      <c r="H33" s="48"/>
    </row>
    <row r="34" spans="3:8" ht="15.75" thickBot="1">
      <c r="C34" s="93"/>
      <c r="D34" s="44"/>
      <c r="E34" s="48"/>
      <c r="F34" s="48"/>
      <c r="G34" s="48"/>
      <c r="H34" s="48"/>
    </row>
    <row r="35" spans="1:9" ht="16.5" thickBot="1">
      <c r="A35" s="97"/>
      <c r="B35" s="98"/>
      <c r="C35" s="53"/>
      <c r="D35" s="134"/>
      <c r="E35" s="168" t="s">
        <v>85</v>
      </c>
      <c r="F35" s="169"/>
      <c r="G35" s="170" t="s">
        <v>86</v>
      </c>
      <c r="H35" s="171"/>
      <c r="I35" s="87"/>
    </row>
    <row r="36" spans="1:9" ht="15.75">
      <c r="A36" s="99"/>
      <c r="B36" s="102"/>
      <c r="C36" s="103"/>
      <c r="D36" s="104"/>
      <c r="E36" s="110" t="s">
        <v>87</v>
      </c>
      <c r="F36" s="125" t="s">
        <v>88</v>
      </c>
      <c r="G36" s="126" t="s">
        <v>87</v>
      </c>
      <c r="H36" s="55" t="s">
        <v>88</v>
      </c>
      <c r="I36" s="87"/>
    </row>
    <row r="37" spans="1:9" ht="15.75">
      <c r="A37" s="100"/>
      <c r="B37" s="105"/>
      <c r="C37" s="54"/>
      <c r="D37" s="106"/>
      <c r="E37" s="111" t="s">
        <v>89</v>
      </c>
      <c r="F37" s="125" t="s">
        <v>90</v>
      </c>
      <c r="G37" s="126" t="s">
        <v>91</v>
      </c>
      <c r="H37" s="56" t="s">
        <v>91</v>
      </c>
      <c r="I37" s="87"/>
    </row>
    <row r="38" spans="1:10" ht="15.75">
      <c r="A38" s="100"/>
      <c r="B38" s="105"/>
      <c r="C38" s="54"/>
      <c r="D38" s="106"/>
      <c r="E38" s="160" t="s">
        <v>147</v>
      </c>
      <c r="F38" s="160" t="s">
        <v>148</v>
      </c>
      <c r="G38" s="161" t="s">
        <v>147</v>
      </c>
      <c r="H38" s="162" t="s">
        <v>148</v>
      </c>
      <c r="I38" s="87"/>
      <c r="J38" s="128"/>
    </row>
    <row r="39" spans="1:9" ht="15.75">
      <c r="A39" s="100"/>
      <c r="B39" s="107"/>
      <c r="C39" s="57"/>
      <c r="D39" s="106"/>
      <c r="E39" s="112"/>
      <c r="F39" s="127" t="s">
        <v>89</v>
      </c>
      <c r="G39" s="58"/>
      <c r="H39" s="58"/>
      <c r="I39" s="87"/>
    </row>
    <row r="40" spans="1:9" ht="16.5" thickBot="1">
      <c r="A40" s="101"/>
      <c r="B40" s="108"/>
      <c r="C40" s="59"/>
      <c r="D40" s="109"/>
      <c r="E40" s="113" t="s">
        <v>92</v>
      </c>
      <c r="F40" s="125" t="s">
        <v>92</v>
      </c>
      <c r="G40" s="126" t="s">
        <v>92</v>
      </c>
      <c r="H40" s="56" t="s">
        <v>92</v>
      </c>
      <c r="I40" s="87"/>
    </row>
    <row r="41" spans="1:10" ht="15">
      <c r="A41" s="115"/>
      <c r="B41" s="117"/>
      <c r="C41" s="118"/>
      <c r="D41" s="119"/>
      <c r="E41" s="48"/>
      <c r="F41" s="121"/>
      <c r="G41" s="123"/>
      <c r="H41" s="61"/>
      <c r="I41" s="87"/>
      <c r="J41" s="128"/>
    </row>
    <row r="42" spans="1:9" ht="15.75" thickBot="1">
      <c r="A42" s="116" t="s">
        <v>93</v>
      </c>
      <c r="B42" s="108" t="s">
        <v>136</v>
      </c>
      <c r="C42" s="120"/>
      <c r="D42" s="109"/>
      <c r="E42" s="62">
        <f>+'INCOME STAT'!C30</f>
        <v>768</v>
      </c>
      <c r="F42" s="122">
        <f>+'INCOME STAT'!E30</f>
        <v>3314</v>
      </c>
      <c r="G42" s="62">
        <f>+'INCOME STAT'!G30</f>
        <v>768</v>
      </c>
      <c r="H42" s="88">
        <f>+'INCOME STAT'!I30</f>
        <v>3314</v>
      </c>
      <c r="I42" s="87"/>
    </row>
    <row r="43" spans="1:10" ht="15.75" thickBot="1">
      <c r="A43" s="156" t="s">
        <v>95</v>
      </c>
      <c r="B43" s="44" t="s">
        <v>115</v>
      </c>
      <c r="C43" s="44"/>
      <c r="D43" s="44"/>
      <c r="E43" s="96">
        <f>G43</f>
        <v>30</v>
      </c>
      <c r="F43" s="48">
        <v>68</v>
      </c>
      <c r="G43" s="60">
        <v>30</v>
      </c>
      <c r="H43" s="61">
        <v>68</v>
      </c>
      <c r="I43" s="87"/>
      <c r="J43" s="45">
        <v>113</v>
      </c>
    </row>
    <row r="44" spans="1:9" ht="15.75" thickBot="1">
      <c r="A44" s="155" t="s">
        <v>97</v>
      </c>
      <c r="B44" s="89" t="s">
        <v>116</v>
      </c>
      <c r="C44" s="90"/>
      <c r="D44" s="90"/>
      <c r="E44" s="66">
        <f>G44</f>
        <v>437</v>
      </c>
      <c r="F44" s="91">
        <v>94</v>
      </c>
      <c r="G44" s="91">
        <v>437</v>
      </c>
      <c r="H44" s="92">
        <v>94</v>
      </c>
      <c r="I44" s="87"/>
    </row>
  </sheetData>
  <mergeCells count="6">
    <mergeCell ref="E35:F35"/>
    <mergeCell ref="G35:H35"/>
    <mergeCell ref="A5:H5"/>
    <mergeCell ref="A6:H6"/>
    <mergeCell ref="E9:F9"/>
    <mergeCell ref="G9:H9"/>
  </mergeCells>
  <printOptions/>
  <pageMargins left="0.54" right="0.49" top="0.78" bottom="1" header="0.5" footer="0.5"/>
  <pageSetup horizontalDpi="600" verticalDpi="600" orientation="portrait" scale="9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selection activeCell="A1" sqref="A1"/>
    </sheetView>
  </sheetViews>
  <sheetFormatPr defaultColWidth="9.140625" defaultRowHeight="12.75"/>
  <cols>
    <col min="1" max="1" width="44.00390625" style="1" customWidth="1"/>
    <col min="2" max="2" width="4.57421875" style="1" customWidth="1"/>
    <col min="3" max="3" width="14.28125" style="1" customWidth="1"/>
    <col min="4" max="4" width="2.7109375" style="1" customWidth="1"/>
    <col min="5" max="5" width="16.00390625" style="1" customWidth="1"/>
    <col min="6" max="6" width="2.421875" style="1" customWidth="1"/>
    <col min="7" max="7" width="13.7109375" style="1" customWidth="1"/>
    <col min="8" max="8" width="2.00390625" style="1" customWidth="1"/>
    <col min="9" max="9" width="17.8515625" style="1" customWidth="1"/>
    <col min="10" max="11" width="0" style="1" hidden="1" customWidth="1"/>
    <col min="12" max="16384" width="9.140625" style="1" customWidth="1"/>
  </cols>
  <sheetData>
    <row r="1" s="13" customFormat="1" ht="15.75">
      <c r="A1" s="12" t="s">
        <v>126</v>
      </c>
    </row>
    <row r="2" s="13" customFormat="1" ht="15.75"/>
    <row r="3" s="13" customFormat="1" ht="15.75">
      <c r="A3" s="12" t="s">
        <v>164</v>
      </c>
    </row>
    <row r="4" s="13" customFormat="1" ht="15.75">
      <c r="A4" s="13" t="s">
        <v>0</v>
      </c>
    </row>
    <row r="5" s="13" customFormat="1" ht="15.75">
      <c r="A5" s="14"/>
    </row>
    <row r="6" s="13" customFormat="1" ht="15.75">
      <c r="A6" s="12" t="s">
        <v>1</v>
      </c>
    </row>
    <row r="8" spans="3:9" s="4" customFormat="1" ht="12">
      <c r="C8" s="173" t="s">
        <v>149</v>
      </c>
      <c r="D8" s="173"/>
      <c r="E8" s="173"/>
      <c r="G8" s="173" t="s">
        <v>152</v>
      </c>
      <c r="H8" s="173"/>
      <c r="I8" s="173"/>
    </row>
    <row r="9" spans="3:11" ht="37.5" customHeight="1">
      <c r="C9" s="124" t="s">
        <v>2</v>
      </c>
      <c r="D9" s="8"/>
      <c r="E9" s="9" t="s">
        <v>3</v>
      </c>
      <c r="F9" s="6"/>
      <c r="G9" s="124" t="s">
        <v>4</v>
      </c>
      <c r="H9" s="8"/>
      <c r="I9" s="159" t="s">
        <v>125</v>
      </c>
      <c r="K9" s="1" t="s">
        <v>6</v>
      </c>
    </row>
    <row r="10" spans="3:11" s="7" customFormat="1" ht="17.25" customHeight="1">
      <c r="C10" s="10" t="s">
        <v>150</v>
      </c>
      <c r="D10" s="10"/>
      <c r="E10" s="10" t="s">
        <v>151</v>
      </c>
      <c r="F10" s="5"/>
      <c r="G10" s="10" t="s">
        <v>150</v>
      </c>
      <c r="H10" s="10"/>
      <c r="I10" s="10" t="s">
        <v>151</v>
      </c>
      <c r="J10" s="16">
        <v>37225</v>
      </c>
      <c r="K10" s="16">
        <v>37590</v>
      </c>
    </row>
    <row r="11" spans="3:9" s="7" customFormat="1" ht="12">
      <c r="C11" s="11" t="s">
        <v>5</v>
      </c>
      <c r="D11" s="11"/>
      <c r="E11" s="5" t="s">
        <v>5</v>
      </c>
      <c r="F11" s="5"/>
      <c r="G11" s="11" t="s">
        <v>5</v>
      </c>
      <c r="H11" s="11"/>
      <c r="I11" s="5" t="s">
        <v>5</v>
      </c>
    </row>
    <row r="12" spans="1:12" ht="12.75">
      <c r="A12" s="1" t="s">
        <v>7</v>
      </c>
      <c r="C12" s="15">
        <f>G12</f>
        <v>7543</v>
      </c>
      <c r="D12" s="15"/>
      <c r="E12" s="15">
        <v>15880</v>
      </c>
      <c r="F12" s="15"/>
      <c r="G12" s="15">
        <v>7543</v>
      </c>
      <c r="H12" s="15"/>
      <c r="I12" s="15">
        <v>15880</v>
      </c>
      <c r="J12" s="15">
        <v>29098</v>
      </c>
      <c r="K12" s="15">
        <v>63179</v>
      </c>
      <c r="L12" s="15"/>
    </row>
    <row r="13" spans="3:12" ht="12.75"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.75">
      <c r="A14" s="1" t="s">
        <v>8</v>
      </c>
      <c r="C14" s="15">
        <f>G14</f>
        <v>-5072</v>
      </c>
      <c r="D14" s="15"/>
      <c r="E14" s="15">
        <v>-11822</v>
      </c>
      <c r="F14" s="15"/>
      <c r="G14" s="15">
        <v>-5072</v>
      </c>
      <c r="H14" s="15"/>
      <c r="I14" s="15">
        <v>-11822</v>
      </c>
      <c r="J14" s="15">
        <v>-26379</v>
      </c>
      <c r="K14" s="15">
        <v>-48000</v>
      </c>
      <c r="L14" s="15"/>
    </row>
    <row r="15" spans="3:12" ht="12.75">
      <c r="C15" s="150"/>
      <c r="D15" s="15"/>
      <c r="E15" s="150"/>
      <c r="F15" s="15"/>
      <c r="G15" s="150"/>
      <c r="H15" s="15"/>
      <c r="I15" s="150"/>
      <c r="J15" s="150"/>
      <c r="K15" s="150"/>
      <c r="L15" s="15"/>
    </row>
    <row r="16" spans="3:12" ht="12.75"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" t="s">
        <v>9</v>
      </c>
      <c r="C17" s="15">
        <f>+C12+C14</f>
        <v>2471</v>
      </c>
      <c r="D17" s="15"/>
      <c r="E17" s="15">
        <f aca="true" t="shared" si="0" ref="E17:K17">+E12+E14</f>
        <v>4058</v>
      </c>
      <c r="F17" s="15"/>
      <c r="G17" s="15">
        <f>G12+G14</f>
        <v>2471</v>
      </c>
      <c r="H17" s="15"/>
      <c r="I17" s="15">
        <f t="shared" si="0"/>
        <v>4058</v>
      </c>
      <c r="J17" s="15">
        <f t="shared" si="0"/>
        <v>2719</v>
      </c>
      <c r="K17" s="15">
        <f t="shared" si="0"/>
        <v>15179</v>
      </c>
      <c r="L17" s="15"/>
    </row>
    <row r="18" spans="3:12" ht="12.75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" t="s">
        <v>10</v>
      </c>
      <c r="C19" s="15">
        <f>G19</f>
        <v>190</v>
      </c>
      <c r="D19" s="15"/>
      <c r="E19" s="15">
        <v>200</v>
      </c>
      <c r="F19" s="15"/>
      <c r="G19" s="15">
        <v>190</v>
      </c>
      <c r="H19" s="15"/>
      <c r="I19" s="15">
        <v>200</v>
      </c>
      <c r="J19" s="15">
        <v>2542</v>
      </c>
      <c r="K19" s="15">
        <v>730</v>
      </c>
      <c r="L19" s="15"/>
    </row>
    <row r="20" spans="3:12" ht="12.75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1" t="s">
        <v>11</v>
      </c>
      <c r="C21" s="15">
        <f>G21</f>
        <v>138</v>
      </c>
      <c r="D21" s="15"/>
      <c r="E21" s="15">
        <v>255</v>
      </c>
      <c r="F21" s="15"/>
      <c r="G21" s="15">
        <v>138</v>
      </c>
      <c r="H21" s="15"/>
      <c r="I21" s="15">
        <v>255</v>
      </c>
      <c r="J21" s="15">
        <v>766</v>
      </c>
      <c r="K21" s="15">
        <v>766</v>
      </c>
      <c r="L21" s="15"/>
    </row>
    <row r="22" spans="3:12" ht="12.75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1" t="s">
        <v>12</v>
      </c>
      <c r="C23" s="15">
        <f>G23</f>
        <v>-118</v>
      </c>
      <c r="D23" s="15"/>
      <c r="E23" s="15">
        <v>-91</v>
      </c>
      <c r="F23" s="15"/>
      <c r="G23" s="15">
        <v>-118</v>
      </c>
      <c r="H23" s="15"/>
      <c r="I23" s="15">
        <v>-91</v>
      </c>
      <c r="J23" s="15">
        <v>-282</v>
      </c>
      <c r="K23" s="15">
        <v>-340</v>
      </c>
      <c r="L23" s="15"/>
    </row>
    <row r="24" spans="3:12" ht="12.75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>
      <c r="A25" s="1" t="s">
        <v>13</v>
      </c>
      <c r="C25" s="15">
        <f>G25</f>
        <v>-1491</v>
      </c>
      <c r="D25" s="15"/>
      <c r="E25" s="15">
        <v>-937</v>
      </c>
      <c r="F25" s="15"/>
      <c r="G25" s="15">
        <v>-1491</v>
      </c>
      <c r="H25" s="15"/>
      <c r="I25" s="15">
        <v>-937</v>
      </c>
      <c r="J25" s="15">
        <v>-2741</v>
      </c>
      <c r="K25" s="15">
        <v>-2989</v>
      </c>
      <c r="L25" s="15"/>
    </row>
    <row r="26" spans="3:12" ht="12.75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>
      <c r="A27" s="1" t="s">
        <v>14</v>
      </c>
      <c r="C27" s="15">
        <f>G27</f>
        <v>-422</v>
      </c>
      <c r="D27" s="15"/>
      <c r="E27" s="15">
        <v>-171</v>
      </c>
      <c r="F27" s="15"/>
      <c r="G27" s="15">
        <v>-422</v>
      </c>
      <c r="H27" s="15"/>
      <c r="I27" s="15">
        <v>-171</v>
      </c>
      <c r="J27" s="15">
        <v>-1080</v>
      </c>
      <c r="K27" s="15">
        <v>-5809</v>
      </c>
      <c r="L27" s="15"/>
    </row>
    <row r="28" spans="3:12" ht="12.75">
      <c r="C28" s="150"/>
      <c r="D28" s="15"/>
      <c r="E28" s="150"/>
      <c r="F28" s="15"/>
      <c r="G28" s="150"/>
      <c r="H28" s="15"/>
      <c r="I28" s="150"/>
      <c r="J28" s="150"/>
      <c r="K28" s="150"/>
      <c r="L28" s="15"/>
    </row>
    <row r="29" spans="3:12" ht="12.75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>
      <c r="A30" s="1" t="s">
        <v>15</v>
      </c>
      <c r="C30" s="15">
        <f>SUM(C17:C28)</f>
        <v>768</v>
      </c>
      <c r="D30" s="15"/>
      <c r="E30" s="15">
        <f aca="true" t="shared" si="1" ref="E30:K30">SUM(E17:E28)</f>
        <v>3314</v>
      </c>
      <c r="F30" s="15"/>
      <c r="G30" s="15">
        <f>SUM(G17:G28)</f>
        <v>768</v>
      </c>
      <c r="H30" s="15"/>
      <c r="I30" s="15">
        <f t="shared" si="1"/>
        <v>3314</v>
      </c>
      <c r="J30" s="15">
        <f t="shared" si="1"/>
        <v>1924</v>
      </c>
      <c r="K30" s="15">
        <f t="shared" si="1"/>
        <v>7537</v>
      </c>
      <c r="L30" s="15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>
      <c r="A32" s="1" t="s">
        <v>16</v>
      </c>
      <c r="C32" s="15">
        <f>G32</f>
        <v>-436</v>
      </c>
      <c r="D32" s="15"/>
      <c r="E32" s="15">
        <v>-94</v>
      </c>
      <c r="F32" s="15"/>
      <c r="G32" s="15">
        <v>-436</v>
      </c>
      <c r="H32" s="15"/>
      <c r="I32" s="15">
        <v>-94</v>
      </c>
      <c r="J32" s="15">
        <v>-585</v>
      </c>
      <c r="K32" s="15">
        <v>-446</v>
      </c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>
      <c r="A34" s="1" t="s">
        <v>142</v>
      </c>
      <c r="C34" s="15">
        <f>G34-0</f>
        <v>0</v>
      </c>
      <c r="D34" s="15"/>
      <c r="E34" s="15">
        <v>0</v>
      </c>
      <c r="F34" s="15"/>
      <c r="G34" s="15">
        <v>0</v>
      </c>
      <c r="H34" s="15"/>
      <c r="I34" s="15">
        <v>0</v>
      </c>
      <c r="J34" s="15"/>
      <c r="K34" s="15"/>
      <c r="L34" s="15"/>
    </row>
    <row r="35" spans="3:12" ht="12.75">
      <c r="C35" s="150"/>
      <c r="D35" s="15"/>
      <c r="E35" s="150"/>
      <c r="F35" s="15"/>
      <c r="G35" s="150"/>
      <c r="H35" s="15"/>
      <c r="I35" s="150"/>
      <c r="J35" s="150"/>
      <c r="K35" s="150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1" t="s">
        <v>17</v>
      </c>
      <c r="C37" s="15">
        <f>SUM(C30:C35)</f>
        <v>332</v>
      </c>
      <c r="D37" s="15"/>
      <c r="E37" s="15">
        <f>SUM(E30:E35)</f>
        <v>3220</v>
      </c>
      <c r="F37" s="15"/>
      <c r="G37" s="15">
        <f>SUM(G30:G35)</f>
        <v>332</v>
      </c>
      <c r="H37" s="15"/>
      <c r="I37" s="15">
        <f>SUM(I30:I35)</f>
        <v>3220</v>
      </c>
      <c r="J37" s="15">
        <f>SUM(J30:J35)</f>
        <v>1339</v>
      </c>
      <c r="K37" s="15">
        <f>SUM(K30:K35)</f>
        <v>7091</v>
      </c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1" t="s">
        <v>18</v>
      </c>
      <c r="C39" s="15">
        <f>G39</f>
        <v>-325</v>
      </c>
      <c r="D39" s="15"/>
      <c r="E39" s="15">
        <v>-596</v>
      </c>
      <c r="F39" s="15"/>
      <c r="G39" s="15">
        <v>-325</v>
      </c>
      <c r="H39" s="15"/>
      <c r="I39" s="15">
        <v>-596</v>
      </c>
      <c r="J39" s="15">
        <v>-61</v>
      </c>
      <c r="K39" s="15">
        <v>-1778</v>
      </c>
      <c r="L39" s="15"/>
    </row>
    <row r="40" spans="3:12" ht="12.75">
      <c r="C40" s="150"/>
      <c r="D40" s="15"/>
      <c r="E40" s="150"/>
      <c r="F40" s="15"/>
      <c r="G40" s="150"/>
      <c r="H40" s="15"/>
      <c r="I40" s="150"/>
      <c r="J40" s="150"/>
      <c r="K40" s="150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1" t="s">
        <v>129</v>
      </c>
      <c r="C42" s="15">
        <f>SUM(C37:C40)</f>
        <v>7</v>
      </c>
      <c r="D42" s="15"/>
      <c r="E42" s="15">
        <f aca="true" t="shared" si="2" ref="E42:K42">SUM(E37:E40)</f>
        <v>2624</v>
      </c>
      <c r="F42" s="15"/>
      <c r="G42" s="15">
        <f t="shared" si="2"/>
        <v>7</v>
      </c>
      <c r="H42" s="15"/>
      <c r="I42" s="15">
        <f t="shared" si="2"/>
        <v>2624</v>
      </c>
      <c r="J42" s="15">
        <f t="shared" si="2"/>
        <v>1278</v>
      </c>
      <c r="K42" s="15">
        <f t="shared" si="2"/>
        <v>5313</v>
      </c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1" t="s">
        <v>48</v>
      </c>
      <c r="C44" s="15">
        <f>G44</f>
        <v>0</v>
      </c>
      <c r="D44" s="15"/>
      <c r="E44" s="15">
        <v>5</v>
      </c>
      <c r="F44" s="15"/>
      <c r="G44" s="15">
        <v>0</v>
      </c>
      <c r="H44" s="15"/>
      <c r="I44" s="15">
        <v>5</v>
      </c>
      <c r="J44" s="15"/>
      <c r="K44" s="15"/>
      <c r="L44" s="15"/>
    </row>
    <row r="45" spans="3:12" ht="12.75">
      <c r="C45" s="150"/>
      <c r="D45" s="15"/>
      <c r="E45" s="150"/>
      <c r="F45" s="15"/>
      <c r="G45" s="150"/>
      <c r="H45" s="15"/>
      <c r="I45" s="150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2.75">
      <c r="A47" s="1" t="s">
        <v>131</v>
      </c>
      <c r="C47" s="15">
        <f>C42+C44</f>
        <v>7</v>
      </c>
      <c r="D47" s="15"/>
      <c r="E47" s="15">
        <f>E42+E44</f>
        <v>2629</v>
      </c>
      <c r="F47" s="15"/>
      <c r="G47" s="15">
        <f>G42+G44</f>
        <v>7</v>
      </c>
      <c r="H47" s="15"/>
      <c r="I47" s="15">
        <f>I42+I44</f>
        <v>2629</v>
      </c>
      <c r="J47" s="15"/>
      <c r="K47" s="15"/>
      <c r="L47" s="15"/>
    </row>
    <row r="48" spans="3:12" ht="13.5" thickBot="1">
      <c r="C48" s="151"/>
      <c r="D48" s="15"/>
      <c r="E48" s="151"/>
      <c r="F48" s="15"/>
      <c r="G48" s="151"/>
      <c r="H48" s="15"/>
      <c r="I48" s="151"/>
      <c r="J48" s="15"/>
      <c r="K48" s="15"/>
      <c r="L48" s="15"/>
    </row>
    <row r="49" spans="3:12" ht="13.5" thickTop="1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3.5" thickBot="1">
      <c r="A50" s="1" t="s">
        <v>19</v>
      </c>
      <c r="C50" s="152">
        <f>+C47/128000*100</f>
        <v>0.01</v>
      </c>
      <c r="D50" s="153"/>
      <c r="E50" s="152">
        <f>E47/128000*100</f>
        <v>2.05</v>
      </c>
      <c r="F50" s="163"/>
      <c r="G50" s="152">
        <f>G47/128000*100</f>
        <v>0.01</v>
      </c>
      <c r="H50" s="163"/>
      <c r="I50" s="152">
        <f>+I47/128000*100</f>
        <v>2.05</v>
      </c>
      <c r="J50" s="15"/>
      <c r="K50" s="15"/>
      <c r="L50" s="15"/>
    </row>
    <row r="51" spans="3:12" ht="13.5" thickTop="1">
      <c r="C51" s="153"/>
      <c r="D51" s="153"/>
      <c r="E51" s="153"/>
      <c r="F51" s="163"/>
      <c r="G51" s="153"/>
      <c r="H51" s="153"/>
      <c r="I51" s="153"/>
      <c r="J51" s="15"/>
      <c r="K51" s="15"/>
      <c r="L51" s="15"/>
    </row>
    <row r="52" spans="1:12" ht="13.5" thickBot="1">
      <c r="A52" s="1" t="s">
        <v>20</v>
      </c>
      <c r="C52" s="152">
        <f>+C47/128000*100</f>
        <v>0.01</v>
      </c>
      <c r="D52" s="153"/>
      <c r="E52" s="152">
        <f>+E47/128000*100</f>
        <v>2.05</v>
      </c>
      <c r="F52" s="163"/>
      <c r="G52" s="152">
        <f>G47/128000*100</f>
        <v>0.01</v>
      </c>
      <c r="H52" s="163"/>
      <c r="I52" s="152">
        <f>+I47/128000*100</f>
        <v>2.05</v>
      </c>
      <c r="J52" s="15"/>
      <c r="K52" s="15"/>
      <c r="L52" s="15"/>
    </row>
    <row r="53" spans="3:12" ht="13.5" thickTop="1">
      <c r="C53" s="153"/>
      <c r="D53" s="153"/>
      <c r="E53" s="153"/>
      <c r="F53" s="163"/>
      <c r="G53" s="153"/>
      <c r="H53" s="153"/>
      <c r="I53" s="153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4.25">
      <c r="A55" s="29" t="s">
        <v>69</v>
      </c>
    </row>
    <row r="56" ht="14.25">
      <c r="A56" s="29" t="s">
        <v>162</v>
      </c>
    </row>
  </sheetData>
  <mergeCells count="2">
    <mergeCell ref="C8:E8"/>
    <mergeCell ref="G8:I8"/>
  </mergeCells>
  <printOptions/>
  <pageMargins left="0.57" right="0.4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2.7109375" style="1" customWidth="1"/>
    <col min="3" max="3" width="9.140625" style="1" customWidth="1"/>
    <col min="4" max="4" width="11.28125" style="1" customWidth="1"/>
    <col min="5" max="5" width="17.57421875" style="1" customWidth="1"/>
    <col min="6" max="6" width="25.7109375" style="1" customWidth="1"/>
    <col min="7" max="7" width="11.00390625" style="1" customWidth="1"/>
    <col min="8" max="8" width="3.140625" style="1" customWidth="1"/>
    <col min="9" max="10" width="9.140625" style="1" customWidth="1"/>
    <col min="11" max="11" width="9.421875" style="1" customWidth="1"/>
    <col min="12" max="16384" width="9.140625" style="1" customWidth="1"/>
  </cols>
  <sheetData>
    <row r="1" ht="12.75">
      <c r="A1" s="2" t="s">
        <v>126</v>
      </c>
    </row>
    <row r="3" ht="12.75">
      <c r="A3" s="2" t="s">
        <v>164</v>
      </c>
    </row>
    <row r="4" ht="12.75">
      <c r="A4" s="1" t="s">
        <v>0</v>
      </c>
    </row>
    <row r="5" ht="12.75">
      <c r="A5" s="3"/>
    </row>
    <row r="6" ht="12.75">
      <c r="A6" s="2" t="s">
        <v>53</v>
      </c>
    </row>
    <row r="8" spans="7:8" s="2" customFormat="1" ht="27.75" customHeight="1">
      <c r="G8" s="17" t="s">
        <v>154</v>
      </c>
      <c r="H8" s="17"/>
    </row>
    <row r="9" s="2" customFormat="1" ht="12.75">
      <c r="G9" s="166" t="s">
        <v>150</v>
      </c>
    </row>
    <row r="10" s="2" customFormat="1" ht="12.75">
      <c r="G10" s="18" t="s">
        <v>5</v>
      </c>
    </row>
    <row r="11" spans="1:7" ht="12.75">
      <c r="A11" s="2" t="s">
        <v>54</v>
      </c>
      <c r="B11" s="2"/>
      <c r="G11" s="15"/>
    </row>
    <row r="12" spans="2:8" ht="12.75">
      <c r="B12" s="1" t="s">
        <v>55</v>
      </c>
      <c r="G12" s="19">
        <v>14413</v>
      </c>
      <c r="H12" s="19"/>
    </row>
    <row r="13" spans="2:8" ht="12.75">
      <c r="B13" s="1" t="s">
        <v>56</v>
      </c>
      <c r="G13" s="19">
        <v>-7797</v>
      </c>
      <c r="H13" s="19"/>
    </row>
    <row r="14" spans="2:8" ht="12.75">
      <c r="B14" s="1" t="s">
        <v>57</v>
      </c>
      <c r="G14" s="19">
        <v>-4394</v>
      </c>
      <c r="H14" s="19"/>
    </row>
    <row r="15" spans="7:8" ht="12.75">
      <c r="G15" s="27"/>
      <c r="H15" s="19"/>
    </row>
    <row r="16" spans="7:8" ht="12.75">
      <c r="G16" s="19"/>
      <c r="H16" s="19"/>
    </row>
    <row r="17" spans="1:8" ht="12.75">
      <c r="A17" s="1" t="s">
        <v>117</v>
      </c>
      <c r="G17" s="19">
        <f>SUM(G12:G15)</f>
        <v>2222</v>
      </c>
      <c r="H17" s="19"/>
    </row>
    <row r="18" spans="7:8" ht="12.75">
      <c r="G18" s="19"/>
      <c r="H18" s="19"/>
    </row>
    <row r="19" spans="2:8" ht="12.75">
      <c r="B19" s="1" t="s">
        <v>58</v>
      </c>
      <c r="G19" s="19">
        <v>26</v>
      </c>
      <c r="H19" s="19"/>
    </row>
    <row r="20" spans="2:8" ht="12.75">
      <c r="B20" s="1" t="s">
        <v>137</v>
      </c>
      <c r="G20" s="19">
        <v>-1</v>
      </c>
      <c r="H20" s="19"/>
    </row>
    <row r="21" spans="2:8" ht="12.75">
      <c r="B21" s="1" t="s">
        <v>59</v>
      </c>
      <c r="G21" s="19">
        <v>91</v>
      </c>
      <c r="H21" s="19"/>
    </row>
    <row r="22" spans="2:8" ht="12.75">
      <c r="B22" s="1" t="s">
        <v>160</v>
      </c>
      <c r="G22" s="19">
        <v>13</v>
      </c>
      <c r="H22" s="19"/>
    </row>
    <row r="23" spans="2:8" ht="12.75">
      <c r="B23" s="1" t="s">
        <v>123</v>
      </c>
      <c r="G23" s="19">
        <v>12</v>
      </c>
      <c r="H23" s="19"/>
    </row>
    <row r="24" spans="2:8" ht="12.75">
      <c r="B24" s="1" t="s">
        <v>161</v>
      </c>
      <c r="G24" s="19">
        <v>109</v>
      </c>
      <c r="H24" s="19"/>
    </row>
    <row r="25" spans="2:8" ht="12.75">
      <c r="B25" s="1" t="s">
        <v>60</v>
      </c>
      <c r="G25" s="19">
        <v>-582</v>
      </c>
      <c r="H25" s="19"/>
    </row>
    <row r="26" spans="7:8" ht="12.75">
      <c r="G26" s="27"/>
      <c r="H26" s="19"/>
    </row>
    <row r="27" spans="7:8" ht="12.75">
      <c r="G27" s="19"/>
      <c r="H27" s="19"/>
    </row>
    <row r="28" spans="1:8" ht="12.75">
      <c r="A28" s="1" t="s">
        <v>118</v>
      </c>
      <c r="G28" s="19">
        <f>SUM(G17:G27)</f>
        <v>1890</v>
      </c>
      <c r="H28" s="19"/>
    </row>
    <row r="29" spans="7:8" ht="12.75">
      <c r="G29" s="19"/>
      <c r="H29" s="19"/>
    </row>
    <row r="30" spans="1:8" ht="12.75">
      <c r="A30" s="2" t="s">
        <v>61</v>
      </c>
      <c r="G30" s="19"/>
      <c r="H30" s="19"/>
    </row>
    <row r="31" spans="2:8" ht="12.75">
      <c r="B31" s="1" t="s">
        <v>62</v>
      </c>
      <c r="G31" s="20">
        <v>4</v>
      </c>
      <c r="H31" s="19"/>
    </row>
    <row r="32" spans="2:8" ht="12.75">
      <c r="B32" s="1" t="s">
        <v>144</v>
      </c>
      <c r="G32" s="21">
        <v>3</v>
      </c>
      <c r="H32" s="19"/>
    </row>
    <row r="33" spans="2:8" ht="12.75">
      <c r="B33" s="1" t="s">
        <v>132</v>
      </c>
      <c r="G33" s="21">
        <v>52</v>
      </c>
      <c r="H33" s="19"/>
    </row>
    <row r="34" spans="2:8" ht="12.75">
      <c r="B34" s="1" t="s">
        <v>141</v>
      </c>
      <c r="G34" s="21">
        <v>43</v>
      </c>
      <c r="H34" s="19"/>
    </row>
    <row r="35" spans="2:8" ht="12.75">
      <c r="B35" s="1" t="s">
        <v>63</v>
      </c>
      <c r="G35" s="21">
        <v>-618</v>
      </c>
      <c r="H35" s="19"/>
    </row>
    <row r="36" spans="2:8" ht="12.75">
      <c r="B36" s="1" t="s">
        <v>140</v>
      </c>
      <c r="G36" s="21">
        <v>0</v>
      </c>
      <c r="H36" s="19"/>
    </row>
    <row r="37" spans="2:8" ht="12.75">
      <c r="B37" s="1" t="s">
        <v>124</v>
      </c>
      <c r="G37" s="21">
        <v>0</v>
      </c>
      <c r="H37" s="19"/>
    </row>
    <row r="38" spans="2:8" ht="12.75">
      <c r="B38" s="167" t="s">
        <v>145</v>
      </c>
      <c r="G38" s="21">
        <v>-30</v>
      </c>
      <c r="H38" s="19"/>
    </row>
    <row r="39" spans="2:8" ht="12.75">
      <c r="B39" s="1" t="s">
        <v>64</v>
      </c>
      <c r="G39" s="22">
        <v>0</v>
      </c>
      <c r="H39" s="19"/>
    </row>
    <row r="40" spans="7:8" ht="12.75">
      <c r="G40" s="19"/>
      <c r="H40" s="19"/>
    </row>
    <row r="41" spans="1:8" ht="12.75">
      <c r="A41" s="1" t="s">
        <v>65</v>
      </c>
      <c r="G41" s="19">
        <f>SUM(G31:G39)</f>
        <v>-546</v>
      </c>
      <c r="H41" s="19"/>
    </row>
    <row r="42" spans="7:8" ht="12.75">
      <c r="G42" s="19"/>
      <c r="H42" s="19"/>
    </row>
    <row r="43" spans="1:8" ht="12.75">
      <c r="A43" s="2" t="s">
        <v>66</v>
      </c>
      <c r="G43" s="19"/>
      <c r="H43" s="19"/>
    </row>
    <row r="44" spans="2:8" ht="12.75">
      <c r="B44" s="1" t="s">
        <v>133</v>
      </c>
      <c r="G44" s="20">
        <v>0</v>
      </c>
      <c r="H44" s="19"/>
    </row>
    <row r="45" spans="2:8" ht="12.75">
      <c r="B45" s="1" t="s">
        <v>134</v>
      </c>
      <c r="G45" s="21">
        <v>0</v>
      </c>
      <c r="H45" s="19"/>
    </row>
    <row r="46" spans="2:8" ht="12.75">
      <c r="B46" s="1" t="s">
        <v>135</v>
      </c>
      <c r="G46" s="21">
        <v>0</v>
      </c>
      <c r="H46" s="19"/>
    </row>
    <row r="47" spans="2:8" ht="12.75">
      <c r="B47" s="1" t="s">
        <v>67</v>
      </c>
      <c r="G47" s="21">
        <v>-987</v>
      </c>
      <c r="H47" s="19"/>
    </row>
    <row r="48" spans="2:8" ht="12.75">
      <c r="B48" s="1" t="s">
        <v>68</v>
      </c>
      <c r="G48" s="22">
        <v>-435</v>
      </c>
      <c r="H48" s="19"/>
    </row>
    <row r="50" spans="1:8" ht="12.75">
      <c r="A50" s="1" t="s">
        <v>119</v>
      </c>
      <c r="G50" s="19">
        <f>SUM(G44:G48)</f>
        <v>-1422</v>
      </c>
      <c r="H50" s="19"/>
    </row>
    <row r="51" spans="7:8" ht="12.75">
      <c r="G51" s="27"/>
      <c r="H51" s="19"/>
    </row>
    <row r="52" spans="7:8" ht="12.75">
      <c r="G52" s="19"/>
      <c r="H52" s="19"/>
    </row>
    <row r="53" spans="1:8" ht="12.75">
      <c r="A53" s="1" t="s">
        <v>120</v>
      </c>
      <c r="G53" s="19">
        <f>+G50+G41+G28</f>
        <v>-78</v>
      </c>
      <c r="H53" s="19"/>
    </row>
    <row r="54" spans="7:8" ht="12.75">
      <c r="G54" s="19"/>
      <c r="H54" s="19"/>
    </row>
    <row r="55" spans="1:8" ht="12.75">
      <c r="A55" s="1" t="s">
        <v>122</v>
      </c>
      <c r="G55" s="25">
        <v>5528</v>
      </c>
      <c r="H55" s="19"/>
    </row>
    <row r="56" spans="7:8" ht="12.75">
      <c r="G56" s="19"/>
      <c r="H56" s="19"/>
    </row>
    <row r="57" spans="7:8" ht="12.75">
      <c r="G57" s="24"/>
      <c r="H57" s="19"/>
    </row>
    <row r="58" spans="1:8" ht="12.75">
      <c r="A58" s="1" t="s">
        <v>163</v>
      </c>
      <c r="G58" s="25">
        <f>SUM(G53:G56)</f>
        <v>5450</v>
      </c>
      <c r="H58" s="19"/>
    </row>
    <row r="59" spans="7:8" ht="13.5" thickBot="1">
      <c r="G59" s="26"/>
      <c r="H59" s="19"/>
    </row>
    <row r="60" ht="13.5" thickTop="1"/>
    <row r="61" ht="12.75"/>
    <row r="62" s="42" customFormat="1" ht="15.75"/>
    <row r="63" s="13" customFormat="1" ht="15.75"/>
    <row r="64" ht="14.25">
      <c r="A64" s="29" t="s">
        <v>70</v>
      </c>
    </row>
    <row r="65" ht="14.25">
      <c r="A65" s="29" t="s">
        <v>162</v>
      </c>
    </row>
    <row r="66" ht="12.75">
      <c r="G66" s="15"/>
    </row>
    <row r="67" ht="12.75">
      <c r="G67" s="15"/>
    </row>
    <row r="68" ht="12.75">
      <c r="G68" s="15"/>
    </row>
    <row r="69" ht="12.75">
      <c r="G69" s="15"/>
    </row>
  </sheetData>
  <printOptions/>
  <pageMargins left="0.75" right="0.43" top="0.62" bottom="0.84" header="0.5" footer="0.5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workbookViewId="0" topLeftCell="A1">
      <selection activeCell="A1" sqref="A1"/>
    </sheetView>
  </sheetViews>
  <sheetFormatPr defaultColWidth="9.140625" defaultRowHeight="12.75"/>
  <cols>
    <col min="1" max="1" width="39.00390625" style="1" customWidth="1"/>
    <col min="2" max="2" width="3.00390625" style="1" customWidth="1"/>
    <col min="3" max="3" width="13.28125" style="1" customWidth="1"/>
    <col min="4" max="4" width="5.28125" style="1" customWidth="1"/>
    <col min="5" max="5" width="15.57421875" style="1" customWidth="1"/>
    <col min="6" max="16384" width="9.140625" style="1" customWidth="1"/>
  </cols>
  <sheetData>
    <row r="1" s="13" customFormat="1" ht="15.75">
      <c r="A1" s="12" t="s">
        <v>126</v>
      </c>
    </row>
    <row r="2" s="13" customFormat="1" ht="15.75"/>
    <row r="3" s="13" customFormat="1" ht="15.75">
      <c r="A3" s="12" t="s">
        <v>164</v>
      </c>
    </row>
    <row r="4" s="13" customFormat="1" ht="15.75">
      <c r="A4" s="13" t="s">
        <v>0</v>
      </c>
    </row>
    <row r="5" s="13" customFormat="1" ht="15.75">
      <c r="A5" s="14"/>
    </row>
    <row r="6" s="13" customFormat="1" ht="15.75">
      <c r="A6" s="12" t="s">
        <v>21</v>
      </c>
    </row>
    <row r="8" spans="3:5" s="2" customFormat="1" ht="39.75" customHeight="1">
      <c r="C8" s="17" t="s">
        <v>139</v>
      </c>
      <c r="E8" s="17" t="s">
        <v>22</v>
      </c>
    </row>
    <row r="9" spans="3:5" s="2" customFormat="1" ht="12.75">
      <c r="C9" s="166" t="s">
        <v>150</v>
      </c>
      <c r="E9" s="166" t="s">
        <v>138</v>
      </c>
    </row>
    <row r="10" spans="3:5" s="2" customFormat="1" ht="12.75">
      <c r="C10" s="18" t="s">
        <v>5</v>
      </c>
      <c r="E10" s="18" t="s">
        <v>5</v>
      </c>
    </row>
    <row r="11" spans="1:5" ht="12.75">
      <c r="A11" s="1" t="s">
        <v>23</v>
      </c>
      <c r="C11" s="19">
        <v>75909</v>
      </c>
      <c r="D11" s="19"/>
      <c r="E11" s="19">
        <v>75895</v>
      </c>
    </row>
    <row r="12" spans="3:5" ht="12.75">
      <c r="C12" s="19"/>
      <c r="D12" s="19"/>
      <c r="E12" s="19"/>
    </row>
    <row r="13" spans="1:5" ht="12.75">
      <c r="A13" s="1" t="s">
        <v>24</v>
      </c>
      <c r="C13" s="19">
        <v>26</v>
      </c>
      <c r="D13" s="19"/>
      <c r="E13" s="19">
        <v>26</v>
      </c>
    </row>
    <row r="14" spans="3:5" ht="12.75">
      <c r="C14" s="19"/>
      <c r="D14" s="19"/>
      <c r="E14" s="19"/>
    </row>
    <row r="15" spans="1:5" ht="12.75">
      <c r="A15" s="1" t="s">
        <v>128</v>
      </c>
      <c r="C15" s="19">
        <v>10</v>
      </c>
      <c r="D15" s="19"/>
      <c r="E15" s="19">
        <v>10</v>
      </c>
    </row>
    <row r="16" spans="3:5" ht="12.75">
      <c r="C16" s="19"/>
      <c r="D16" s="19"/>
      <c r="E16" s="19"/>
    </row>
    <row r="17" spans="1:5" ht="12.75">
      <c r="A17" s="1" t="s">
        <v>153</v>
      </c>
      <c r="C17" s="19">
        <v>416</v>
      </c>
      <c r="D17" s="19"/>
      <c r="E17" s="19">
        <v>272</v>
      </c>
    </row>
    <row r="18" spans="3:5" ht="12.75">
      <c r="C18" s="19"/>
      <c r="D18" s="19"/>
      <c r="E18" s="19"/>
    </row>
    <row r="19" spans="1:5" ht="12.75">
      <c r="A19" s="1" t="s">
        <v>25</v>
      </c>
      <c r="C19" s="19">
        <v>125559</v>
      </c>
      <c r="D19" s="19"/>
      <c r="E19" s="19">
        <v>123788</v>
      </c>
    </row>
    <row r="20" spans="3:5" ht="12.75">
      <c r="C20" s="19"/>
      <c r="D20" s="19"/>
      <c r="E20" s="19"/>
    </row>
    <row r="21" spans="1:5" ht="12.75">
      <c r="A21" s="1" t="s">
        <v>26</v>
      </c>
      <c r="C21" s="19">
        <v>21155</v>
      </c>
      <c r="D21" s="19"/>
      <c r="E21" s="19">
        <v>21207</v>
      </c>
    </row>
    <row r="22" spans="3:5" ht="12.75">
      <c r="C22" s="19"/>
      <c r="D22" s="19"/>
      <c r="E22" s="19"/>
    </row>
    <row r="23" spans="1:5" ht="12.75">
      <c r="A23" s="1" t="s">
        <v>27</v>
      </c>
      <c r="C23" s="19">
        <v>0</v>
      </c>
      <c r="D23" s="19"/>
      <c r="E23" s="19">
        <v>0</v>
      </c>
    </row>
    <row r="24" spans="3:5" ht="12.75">
      <c r="C24" s="19"/>
      <c r="D24" s="19"/>
      <c r="E24" s="19"/>
    </row>
    <row r="25" spans="1:5" ht="12.75">
      <c r="A25" s="1" t="s">
        <v>28</v>
      </c>
      <c r="C25" s="19"/>
      <c r="D25" s="19"/>
      <c r="E25" s="19"/>
    </row>
    <row r="26" spans="1:5" ht="12.75">
      <c r="A26" s="1" t="s">
        <v>29</v>
      </c>
      <c r="C26" s="20">
        <v>14648</v>
      </c>
      <c r="D26" s="19"/>
      <c r="E26" s="20">
        <v>11832</v>
      </c>
    </row>
    <row r="27" spans="1:5" ht="12.75">
      <c r="A27" s="1" t="s">
        <v>157</v>
      </c>
      <c r="C27" s="21">
        <v>0</v>
      </c>
      <c r="D27" s="19"/>
      <c r="E27" s="21">
        <v>3166</v>
      </c>
    </row>
    <row r="28" spans="1:5" ht="12.75">
      <c r="A28" s="1" t="s">
        <v>159</v>
      </c>
      <c r="C28" s="21">
        <v>11</v>
      </c>
      <c r="D28" s="19"/>
      <c r="E28" s="21">
        <v>0</v>
      </c>
    </row>
    <row r="29" spans="1:5" ht="12.75">
      <c r="A29" s="1" t="s">
        <v>30</v>
      </c>
      <c r="C29" s="21">
        <v>0</v>
      </c>
      <c r="D29" s="19"/>
      <c r="E29" s="21">
        <v>0</v>
      </c>
    </row>
    <row r="30" spans="1:5" ht="12.75">
      <c r="A30" s="1" t="s">
        <v>31</v>
      </c>
      <c r="C30" s="21">
        <v>14575</v>
      </c>
      <c r="D30" s="19"/>
      <c r="E30" s="21">
        <v>14536</v>
      </c>
    </row>
    <row r="31" spans="1:5" ht="12.75">
      <c r="A31" s="1" t="s">
        <v>32</v>
      </c>
      <c r="C31" s="21">
        <v>6528</v>
      </c>
      <c r="D31" s="19"/>
      <c r="E31" s="21">
        <v>7535</v>
      </c>
    </row>
    <row r="32" spans="1:5" ht="12.75">
      <c r="A32" s="1" t="s">
        <v>33</v>
      </c>
      <c r="C32" s="21">
        <v>1566</v>
      </c>
      <c r="D32" s="19"/>
      <c r="E32" s="21">
        <v>1707</v>
      </c>
    </row>
    <row r="33" spans="1:5" ht="12.75">
      <c r="A33" s="1" t="s">
        <v>34</v>
      </c>
      <c r="C33" s="21">
        <v>595</v>
      </c>
      <c r="D33" s="19"/>
      <c r="E33" s="21">
        <v>585</v>
      </c>
    </row>
    <row r="34" spans="1:5" ht="12.75">
      <c r="A34" s="1" t="s">
        <v>35</v>
      </c>
      <c r="C34" s="21">
        <v>428</v>
      </c>
      <c r="D34" s="19"/>
      <c r="E34" s="21">
        <v>268</v>
      </c>
    </row>
    <row r="35" spans="1:5" ht="12.75">
      <c r="A35" s="1" t="s">
        <v>36</v>
      </c>
      <c r="C35" s="21">
        <v>5033</v>
      </c>
      <c r="D35" s="19"/>
      <c r="E35" s="21">
        <v>2188</v>
      </c>
    </row>
    <row r="36" spans="1:5" ht="12.75">
      <c r="A36" s="1" t="s">
        <v>37</v>
      </c>
      <c r="C36" s="22">
        <v>1573</v>
      </c>
      <c r="D36" s="19"/>
      <c r="E36" s="22">
        <v>4352</v>
      </c>
    </row>
    <row r="37" spans="3:5" ht="12.75">
      <c r="C37" s="23">
        <f>SUM(C26:C36)</f>
        <v>44957</v>
      </c>
      <c r="D37" s="19"/>
      <c r="E37" s="23">
        <f>SUM(E26:E36)</f>
        <v>46169</v>
      </c>
    </row>
    <row r="38" spans="3:5" ht="12.75">
      <c r="C38" s="19"/>
      <c r="D38" s="19"/>
      <c r="E38" s="19"/>
    </row>
    <row r="39" spans="1:5" ht="12.75">
      <c r="A39" s="1" t="s">
        <v>38</v>
      </c>
      <c r="C39" s="19"/>
      <c r="D39" s="19"/>
      <c r="E39" s="19"/>
    </row>
    <row r="40" spans="1:5" ht="12.75">
      <c r="A40" s="1" t="s">
        <v>39</v>
      </c>
      <c r="C40" s="20">
        <v>5287</v>
      </c>
      <c r="D40" s="19"/>
      <c r="E40" s="20">
        <v>5259</v>
      </c>
    </row>
    <row r="41" spans="1:5" ht="12.75">
      <c r="A41" s="1" t="s">
        <v>158</v>
      </c>
      <c r="C41" s="21">
        <v>2608</v>
      </c>
      <c r="D41" s="19"/>
      <c r="E41" s="21">
        <v>0</v>
      </c>
    </row>
    <row r="42" spans="1:5" ht="12.75">
      <c r="A42" s="1" t="s">
        <v>40</v>
      </c>
      <c r="C42" s="21">
        <v>19442</v>
      </c>
      <c r="D42" s="19"/>
      <c r="E42" s="21">
        <v>20322</v>
      </c>
    </row>
    <row r="43" spans="1:5" ht="12.75">
      <c r="A43" s="1" t="s">
        <v>146</v>
      </c>
      <c r="C43" s="21">
        <v>85</v>
      </c>
      <c r="D43" s="19"/>
      <c r="E43" s="21">
        <v>160</v>
      </c>
    </row>
    <row r="44" spans="1:5" ht="12.75">
      <c r="A44" s="1" t="s">
        <v>41</v>
      </c>
      <c r="C44" s="21">
        <v>1196</v>
      </c>
      <c r="D44" s="19"/>
      <c r="E44" s="21">
        <v>2183</v>
      </c>
    </row>
    <row r="45" spans="1:5" ht="12.75">
      <c r="A45" s="1" t="s">
        <v>42</v>
      </c>
      <c r="C45" s="21">
        <v>113</v>
      </c>
      <c r="D45" s="19"/>
      <c r="E45" s="21">
        <v>0</v>
      </c>
    </row>
    <row r="46" spans="1:5" ht="12.75">
      <c r="A46" s="1" t="s">
        <v>127</v>
      </c>
      <c r="C46" s="21">
        <v>1860</v>
      </c>
      <c r="D46" s="19"/>
      <c r="E46" s="21">
        <v>1860</v>
      </c>
    </row>
    <row r="47" spans="1:5" ht="12.75">
      <c r="A47" s="1" t="s">
        <v>43</v>
      </c>
      <c r="C47" s="22">
        <v>399</v>
      </c>
      <c r="D47" s="19"/>
      <c r="E47" s="22">
        <v>372</v>
      </c>
    </row>
    <row r="48" spans="3:5" ht="12.75">
      <c r="C48" s="23">
        <f>SUM(C40:C47)</f>
        <v>30990</v>
      </c>
      <c r="D48" s="19"/>
      <c r="E48" s="23">
        <f>SUM(E40:E47)</f>
        <v>30156</v>
      </c>
    </row>
    <row r="49" spans="3:5" ht="12.75">
      <c r="C49" s="19"/>
      <c r="D49" s="19"/>
      <c r="E49" s="19"/>
    </row>
    <row r="50" spans="1:5" ht="12.75">
      <c r="A50" s="1" t="s">
        <v>44</v>
      </c>
      <c r="C50" s="19">
        <f>+C37-C48</f>
        <v>13967</v>
      </c>
      <c r="D50" s="19"/>
      <c r="E50" s="19">
        <f>+E37-E48</f>
        <v>16013</v>
      </c>
    </row>
    <row r="51" spans="3:5" ht="12.75">
      <c r="C51" s="19"/>
      <c r="D51" s="19"/>
      <c r="E51" s="19"/>
    </row>
    <row r="52" spans="3:5" ht="12.75">
      <c r="C52" s="24"/>
      <c r="D52" s="19"/>
      <c r="E52" s="24"/>
    </row>
    <row r="53" spans="3:5" ht="12.75">
      <c r="C53" s="25">
        <f>+C11+C13+C19+C21+C23+C50+C15+C17</f>
        <v>237042</v>
      </c>
      <c r="D53" s="19"/>
      <c r="E53" s="25">
        <f>+E11+E13+E19+E21+E23+E50+E15+E17</f>
        <v>237211</v>
      </c>
    </row>
    <row r="54" spans="3:5" ht="13.5" thickBot="1">
      <c r="C54" s="26"/>
      <c r="D54" s="19"/>
      <c r="E54" s="26"/>
    </row>
    <row r="55" spans="3:5" ht="13.5" thickTop="1">
      <c r="C55" s="19"/>
      <c r="D55" s="19"/>
      <c r="E55" s="19"/>
    </row>
    <row r="56" spans="1:5" ht="12.75">
      <c r="A56" s="1" t="s">
        <v>45</v>
      </c>
      <c r="C56" s="19">
        <v>128000</v>
      </c>
      <c r="D56" s="19"/>
      <c r="E56" s="19">
        <v>128000</v>
      </c>
    </row>
    <row r="57" spans="3:5" ht="12.75">
      <c r="C57" s="19"/>
      <c r="D57" s="19"/>
      <c r="E57" s="19"/>
    </row>
    <row r="58" spans="1:5" ht="12.75">
      <c r="A58" s="1" t="s">
        <v>46</v>
      </c>
      <c r="C58" s="19">
        <v>65657</v>
      </c>
      <c r="D58" s="19"/>
      <c r="E58" s="19">
        <v>65812</v>
      </c>
    </row>
    <row r="59" spans="3:5" ht="12.75">
      <c r="C59" s="27"/>
      <c r="D59" s="19"/>
      <c r="E59" s="27"/>
    </row>
    <row r="60" spans="3:5" ht="12.75">
      <c r="C60" s="19"/>
      <c r="D60" s="19"/>
      <c r="E60" s="19"/>
    </row>
    <row r="61" spans="1:5" ht="12.75">
      <c r="A61" s="1" t="s">
        <v>47</v>
      </c>
      <c r="C61" s="19">
        <f>SUM(C56:C59)</f>
        <v>193657</v>
      </c>
      <c r="D61" s="19"/>
      <c r="E61" s="19">
        <f>SUM(E56:E59)</f>
        <v>193812</v>
      </c>
    </row>
    <row r="62" spans="3:5" ht="12.75">
      <c r="C62" s="19"/>
      <c r="D62" s="19"/>
      <c r="E62" s="19"/>
    </row>
    <row r="63" spans="1:5" ht="12.75">
      <c r="A63" s="1" t="s">
        <v>48</v>
      </c>
      <c r="C63" s="19">
        <v>95</v>
      </c>
      <c r="D63" s="19"/>
      <c r="E63" s="19">
        <v>95</v>
      </c>
    </row>
    <row r="64" spans="3:5" ht="12.75">
      <c r="C64" s="19"/>
      <c r="D64" s="19"/>
      <c r="E64" s="19"/>
    </row>
    <row r="65" spans="1:5" ht="12.75">
      <c r="A65" s="1" t="s">
        <v>49</v>
      </c>
      <c r="C65" s="19"/>
      <c r="D65" s="19"/>
      <c r="E65" s="19"/>
    </row>
    <row r="66" spans="1:5" ht="12.75">
      <c r="A66" s="1" t="s">
        <v>50</v>
      </c>
      <c r="C66" s="19">
        <v>19742</v>
      </c>
      <c r="D66" s="19"/>
      <c r="E66" s="19">
        <v>19742</v>
      </c>
    </row>
    <row r="67" spans="1:5" ht="12.75">
      <c r="A67" s="1" t="s">
        <v>51</v>
      </c>
      <c r="C67" s="19">
        <v>23548</v>
      </c>
      <c r="D67" s="19"/>
      <c r="E67" s="19">
        <v>23562</v>
      </c>
    </row>
    <row r="68" spans="3:5" ht="12.75">
      <c r="C68" s="19"/>
      <c r="D68" s="19"/>
      <c r="E68" s="19"/>
    </row>
    <row r="69" spans="3:5" ht="12.75">
      <c r="C69" s="24"/>
      <c r="D69" s="19"/>
      <c r="E69" s="24"/>
    </row>
    <row r="70" spans="3:5" ht="12.75">
      <c r="C70" s="25">
        <f>SUM(C61:D69)</f>
        <v>237042</v>
      </c>
      <c r="D70" s="19"/>
      <c r="E70" s="25">
        <f>SUM(E61:E68)</f>
        <v>237211</v>
      </c>
    </row>
    <row r="71" spans="3:5" ht="13.5" thickBot="1">
      <c r="C71" s="26"/>
      <c r="D71" s="19"/>
      <c r="E71" s="26"/>
    </row>
    <row r="72" spans="3:5" ht="13.5" thickTop="1">
      <c r="C72" s="19"/>
      <c r="D72" s="19"/>
      <c r="E72" s="19"/>
    </row>
    <row r="73" spans="1:5" ht="13.5" thickBot="1">
      <c r="A73" s="1" t="s">
        <v>52</v>
      </c>
      <c r="C73" s="28">
        <f>+(C61+C63)/128000</f>
        <v>1.51</v>
      </c>
      <c r="D73" s="19"/>
      <c r="E73" s="28">
        <f>+(E61+E63)/128000</f>
        <v>1.51</v>
      </c>
    </row>
    <row r="74" spans="3:5" ht="13.5" thickTop="1">
      <c r="C74" s="19"/>
      <c r="D74" s="19"/>
      <c r="E74" s="19"/>
    </row>
    <row r="75" ht="14.25">
      <c r="A75" s="29" t="s">
        <v>71</v>
      </c>
    </row>
    <row r="76" ht="14.25">
      <c r="A76" s="29" t="s">
        <v>162</v>
      </c>
    </row>
    <row r="77" spans="3:5" ht="12.75">
      <c r="C77" s="19"/>
      <c r="D77" s="19"/>
      <c r="E77" s="19"/>
    </row>
    <row r="80" spans="3:5" ht="12.75">
      <c r="C80" s="154">
        <f>+C70-C53</f>
        <v>0</v>
      </c>
      <c r="E80" s="154">
        <f>+E70-E53</f>
        <v>0</v>
      </c>
    </row>
  </sheetData>
  <printOptions/>
  <pageMargins left="0.75" right="0.62" top="0.74" bottom="0.7" header="0.5" footer="0.5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.421875" style="0" customWidth="1"/>
    <col min="3" max="3" width="37.00390625" style="0" customWidth="1"/>
    <col min="4" max="4" width="8.8515625" style="0" bestFit="1" customWidth="1"/>
    <col min="5" max="5" width="3.00390625" style="0" customWidth="1"/>
    <col min="6" max="6" width="9.8515625" style="0" bestFit="1" customWidth="1"/>
    <col min="7" max="7" width="3.421875" style="0" customWidth="1"/>
    <col min="8" max="8" width="13.421875" style="0" bestFit="1" customWidth="1"/>
    <col min="9" max="9" width="3.28125" style="0" customWidth="1"/>
    <col min="11" max="11" width="3.57421875" style="0" customWidth="1"/>
  </cols>
  <sheetData>
    <row r="1" s="1" customFormat="1" ht="12.75">
      <c r="A1" s="2" t="s">
        <v>126</v>
      </c>
    </row>
    <row r="2" s="1" customFormat="1" ht="12.75"/>
    <row r="3" s="1" customFormat="1" ht="12.75">
      <c r="A3" s="2" t="s">
        <v>164</v>
      </c>
    </row>
    <row r="4" s="1" customFormat="1" ht="12.75">
      <c r="A4" s="1" t="s">
        <v>0</v>
      </c>
    </row>
    <row r="5" s="1" customFormat="1" ht="12.75">
      <c r="A5" s="3"/>
    </row>
    <row r="6" spans="1:11" s="31" customFormat="1" ht="15" customHeight="1">
      <c r="A6" s="30" t="s">
        <v>72</v>
      </c>
      <c r="E6" s="32"/>
      <c r="G6" s="32"/>
      <c r="H6" s="32"/>
      <c r="I6" s="32"/>
      <c r="K6" s="32"/>
    </row>
    <row r="7" spans="1:11" s="31" customFormat="1" ht="15" customHeight="1">
      <c r="A7" s="30"/>
      <c r="E7" s="32"/>
      <c r="G7" s="32"/>
      <c r="H7" s="32"/>
      <c r="I7" s="32"/>
      <c r="K7" s="32"/>
    </row>
    <row r="10" spans="4:11" s="29" customFormat="1" ht="15" customHeight="1">
      <c r="D10" s="33" t="s">
        <v>73</v>
      </c>
      <c r="E10" s="34"/>
      <c r="F10" s="33" t="s">
        <v>73</v>
      </c>
      <c r="G10" s="34"/>
      <c r="H10" s="34" t="s">
        <v>79</v>
      </c>
      <c r="I10" s="34"/>
      <c r="J10" s="33" t="s">
        <v>74</v>
      </c>
      <c r="K10" s="34"/>
    </row>
    <row r="11" spans="4:12" s="29" customFormat="1" ht="15" customHeight="1">
      <c r="D11" s="33" t="s">
        <v>75</v>
      </c>
      <c r="E11" s="34"/>
      <c r="F11" s="33" t="s">
        <v>76</v>
      </c>
      <c r="G11" s="34"/>
      <c r="H11" s="34" t="s">
        <v>80</v>
      </c>
      <c r="I11" s="34"/>
      <c r="J11" s="33" t="s">
        <v>77</v>
      </c>
      <c r="K11" s="34"/>
      <c r="L11" s="33" t="s">
        <v>78</v>
      </c>
    </row>
    <row r="12" spans="4:12" s="29" customFormat="1" ht="6" customHeight="1">
      <c r="D12" s="33"/>
      <c r="E12" s="34"/>
      <c r="F12" s="33"/>
      <c r="G12" s="34"/>
      <c r="H12" s="34"/>
      <c r="I12" s="34"/>
      <c r="J12" s="33"/>
      <c r="K12" s="34"/>
      <c r="L12" s="33"/>
    </row>
    <row r="13" spans="4:12" s="29" customFormat="1" ht="15" customHeight="1">
      <c r="D13" s="33" t="s">
        <v>5</v>
      </c>
      <c r="E13" s="34"/>
      <c r="F13" s="33" t="s">
        <v>5</v>
      </c>
      <c r="G13" s="34"/>
      <c r="H13" s="33" t="s">
        <v>5</v>
      </c>
      <c r="I13" s="34"/>
      <c r="J13" s="33" t="s">
        <v>5</v>
      </c>
      <c r="K13" s="34"/>
      <c r="L13" s="33" t="s">
        <v>5</v>
      </c>
    </row>
    <row r="14" spans="4:15" s="31" customFormat="1" ht="15" customHeight="1">
      <c r="D14" s="35"/>
      <c r="E14" s="36"/>
      <c r="F14" s="35"/>
      <c r="G14" s="36"/>
      <c r="H14" s="36"/>
      <c r="I14" s="36"/>
      <c r="J14" s="35"/>
      <c r="K14" s="36"/>
      <c r="L14" s="35"/>
      <c r="M14" s="35"/>
      <c r="N14" s="35"/>
      <c r="O14" s="35"/>
    </row>
    <row r="15" spans="1:12" s="31" customFormat="1" ht="15" customHeight="1">
      <c r="A15" s="32" t="s">
        <v>155</v>
      </c>
      <c r="D15" s="37">
        <v>128000</v>
      </c>
      <c r="E15" s="38"/>
      <c r="F15" s="37">
        <v>5982</v>
      </c>
      <c r="G15" s="38"/>
      <c r="H15" s="37">
        <v>31967</v>
      </c>
      <c r="I15" s="38"/>
      <c r="J15" s="37">
        <v>27863</v>
      </c>
      <c r="K15" s="38"/>
      <c r="L15" s="37">
        <f>SUM(D15:J15)</f>
        <v>193812</v>
      </c>
    </row>
    <row r="16" spans="4:12" s="31" customFormat="1" ht="15" customHeight="1">
      <c r="D16" s="37"/>
      <c r="E16" s="38"/>
      <c r="F16" s="37"/>
      <c r="G16" s="38"/>
      <c r="H16" s="38"/>
      <c r="I16" s="38"/>
      <c r="J16" s="37"/>
      <c r="K16" s="38"/>
      <c r="L16" s="37"/>
    </row>
    <row r="17" spans="1:12" s="31" customFormat="1" ht="15" customHeight="1">
      <c r="A17" s="31" t="s">
        <v>165</v>
      </c>
      <c r="D17" s="37">
        <v>0</v>
      </c>
      <c r="E17" s="38"/>
      <c r="F17" s="37">
        <v>0</v>
      </c>
      <c r="G17" s="38"/>
      <c r="H17" s="38">
        <v>-138</v>
      </c>
      <c r="I17" s="38"/>
      <c r="J17" s="37">
        <v>0</v>
      </c>
      <c r="K17" s="38"/>
      <c r="L17" s="37">
        <f>SUM(D17:J17)</f>
        <v>-138</v>
      </c>
    </row>
    <row r="18" spans="4:12" s="31" customFormat="1" ht="15" customHeight="1">
      <c r="D18" s="37"/>
      <c r="E18" s="38"/>
      <c r="F18" s="37"/>
      <c r="G18" s="38"/>
      <c r="H18" s="38"/>
      <c r="I18" s="38"/>
      <c r="J18" s="37"/>
      <c r="K18" s="38"/>
      <c r="L18" s="37"/>
    </row>
    <row r="19" spans="1:12" s="31" customFormat="1" ht="15" customHeight="1">
      <c r="A19" s="31" t="s">
        <v>81</v>
      </c>
      <c r="D19" s="37">
        <v>0</v>
      </c>
      <c r="E19" s="38"/>
      <c r="F19" s="37">
        <v>0</v>
      </c>
      <c r="G19" s="38"/>
      <c r="H19" s="38">
        <v>-24</v>
      </c>
      <c r="I19" s="38"/>
      <c r="J19" s="37">
        <v>0</v>
      </c>
      <c r="K19" s="38"/>
      <c r="L19" s="37">
        <f>SUM(D19:J19)</f>
        <v>-24</v>
      </c>
    </row>
    <row r="20" spans="4:12" s="31" customFormat="1" ht="15" customHeight="1">
      <c r="D20" s="37"/>
      <c r="E20" s="38"/>
      <c r="F20" s="37"/>
      <c r="G20" s="38"/>
      <c r="H20" s="38"/>
      <c r="I20" s="38"/>
      <c r="J20" s="37"/>
      <c r="K20" s="38"/>
      <c r="L20" s="37"/>
    </row>
    <row r="21" spans="1:12" s="31" customFormat="1" ht="15" customHeight="1">
      <c r="A21" s="31" t="s">
        <v>143</v>
      </c>
      <c r="D21" s="37">
        <v>0</v>
      </c>
      <c r="E21" s="38"/>
      <c r="F21" s="37">
        <v>0</v>
      </c>
      <c r="G21" s="38"/>
      <c r="H21" s="38">
        <v>0</v>
      </c>
      <c r="I21" s="38"/>
      <c r="J21" s="37">
        <v>0</v>
      </c>
      <c r="K21" s="38"/>
      <c r="L21" s="37">
        <f>SUM(D21:J21)</f>
        <v>0</v>
      </c>
    </row>
    <row r="22" spans="4:12" s="31" customFormat="1" ht="15" customHeight="1">
      <c r="D22" s="37"/>
      <c r="E22" s="38"/>
      <c r="F22" s="37"/>
      <c r="G22" s="38"/>
      <c r="H22" s="38"/>
      <c r="I22" s="38"/>
      <c r="J22" s="37"/>
      <c r="K22" s="38"/>
      <c r="L22" s="37"/>
    </row>
    <row r="23" spans="1:12" s="31" customFormat="1" ht="15" customHeight="1">
      <c r="A23" s="31" t="s">
        <v>166</v>
      </c>
      <c r="D23" s="37">
        <v>0</v>
      </c>
      <c r="E23" s="38"/>
      <c r="F23" s="37">
        <v>0</v>
      </c>
      <c r="G23" s="38"/>
      <c r="H23" s="38">
        <v>0</v>
      </c>
      <c r="I23" s="38"/>
      <c r="J23" s="37">
        <v>7</v>
      </c>
      <c r="K23" s="38"/>
      <c r="L23" s="37">
        <f>SUM(D23:J23)</f>
        <v>7</v>
      </c>
    </row>
    <row r="24" spans="4:12" s="31" customFormat="1" ht="15" customHeight="1">
      <c r="D24" s="39"/>
      <c r="E24" s="40"/>
      <c r="F24" s="39"/>
      <c r="G24" s="40"/>
      <c r="H24" s="40"/>
      <c r="I24" s="40"/>
      <c r="J24" s="39"/>
      <c r="K24" s="40"/>
      <c r="L24" s="39"/>
    </row>
    <row r="25" spans="1:15" s="31" customFormat="1" ht="15" customHeight="1" thickBot="1">
      <c r="A25" s="32" t="s">
        <v>156</v>
      </c>
      <c r="B25" s="32"/>
      <c r="C25" s="32"/>
      <c r="D25" s="41">
        <f>SUM(D15:D24)</f>
        <v>128000</v>
      </c>
      <c r="E25" s="40"/>
      <c r="F25" s="41">
        <f>SUM(F15:F24)</f>
        <v>5982</v>
      </c>
      <c r="G25" s="40"/>
      <c r="H25" s="41">
        <f>SUM(H15:H24)</f>
        <v>31805</v>
      </c>
      <c r="I25" s="40"/>
      <c r="J25" s="41">
        <f>SUM(J15:J24)</f>
        <v>27870</v>
      </c>
      <c r="K25" s="40"/>
      <c r="L25" s="41">
        <f>SUM(L15:L23)</f>
        <v>193657</v>
      </c>
      <c r="M25" s="35"/>
      <c r="N25" s="35"/>
      <c r="O25" s="35"/>
    </row>
    <row r="26" spans="4:15" s="31" customFormat="1" ht="15" customHeight="1">
      <c r="D26" s="39"/>
      <c r="E26" s="40"/>
      <c r="F26" s="39"/>
      <c r="G26" s="40"/>
      <c r="H26" s="40"/>
      <c r="I26" s="40"/>
      <c r="J26" s="39"/>
      <c r="K26" s="40"/>
      <c r="L26" s="39"/>
      <c r="M26" s="35"/>
      <c r="N26" s="35"/>
      <c r="O26" s="35"/>
    </row>
    <row r="28" s="42" customFormat="1" ht="15.75"/>
    <row r="29" s="13" customFormat="1" ht="15.75"/>
    <row r="30" s="1" customFormat="1" ht="14.25">
      <c r="A30" s="29" t="s">
        <v>130</v>
      </c>
    </row>
    <row r="31" s="1" customFormat="1" ht="14.25">
      <c r="A31" s="29" t="s">
        <v>162</v>
      </c>
    </row>
  </sheetData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2004-06-23T03:45:56Z</cp:lastPrinted>
  <dcterms:created xsi:type="dcterms:W3CDTF">2003-01-02T11:58:16Z</dcterms:created>
  <dcterms:modified xsi:type="dcterms:W3CDTF">2004-07-12T08:49:57Z</dcterms:modified>
  <cp:category/>
  <cp:version/>
  <cp:contentType/>
  <cp:contentStatus/>
</cp:coreProperties>
</file>